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atasa\Desktop\"/>
    </mc:Choice>
  </mc:AlternateContent>
  <xr:revisionPtr revIDLastSave="0" documentId="13_ncr:1_{C9CB4A9C-E905-40F2-97FE-C533331366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DLOŽAK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7" l="1"/>
  <c r="E101" i="7"/>
  <c r="E15" i="7" s="1"/>
  <c r="E108" i="7"/>
  <c r="F31" i="7"/>
  <c r="F30" i="7" s="1"/>
  <c r="G31" i="7"/>
  <c r="G30" i="7" s="1"/>
  <c r="E31" i="7"/>
  <c r="E30" i="7" s="1"/>
  <c r="E84" i="7" l="1"/>
  <c r="F54" i="7"/>
  <c r="E54" i="7"/>
  <c r="E45" i="7"/>
  <c r="E6" i="7" s="1"/>
  <c r="E129" i="7" l="1"/>
  <c r="E128" i="7" s="1"/>
  <c r="E127" i="7" s="1"/>
  <c r="F129" i="7"/>
  <c r="F128" i="7" s="1"/>
  <c r="F127" i="7" s="1"/>
  <c r="F126" i="7" s="1"/>
  <c r="G129" i="7"/>
  <c r="G128" i="7" s="1"/>
  <c r="G127" i="7" s="1"/>
  <c r="G126" i="7" s="1"/>
  <c r="G73" i="7"/>
  <c r="G84" i="7"/>
  <c r="E17" i="7" l="1"/>
  <c r="F17" i="7"/>
  <c r="F16" i="7" s="1"/>
  <c r="G17" i="7"/>
  <c r="G16" i="7" s="1"/>
  <c r="E16" i="7" l="1"/>
  <c r="F125" i="7" l="1"/>
  <c r="G125" i="7"/>
  <c r="D126" i="7"/>
  <c r="D125" i="7" s="1"/>
  <c r="D11" i="7" s="1"/>
  <c r="E126" i="7"/>
  <c r="E125" i="7" s="1"/>
  <c r="C126" i="7"/>
  <c r="C125" i="7" s="1"/>
  <c r="C11" i="7" s="1"/>
  <c r="D12" i="7"/>
  <c r="C118" i="7"/>
  <c r="C12" i="7" s="1"/>
  <c r="D112" i="7"/>
  <c r="D4" i="7" s="1"/>
  <c r="C112" i="7"/>
  <c r="C4" i="7" s="1"/>
  <c r="E123" i="7" l="1"/>
  <c r="E122" i="7" s="1"/>
  <c r="E121" i="7" s="1"/>
  <c r="E120" i="7" s="1"/>
  <c r="E119" i="7" s="1"/>
  <c r="E118" i="7" s="1"/>
  <c r="E117" i="7" s="1"/>
  <c r="E116" i="7" s="1"/>
  <c r="E115" i="7" s="1"/>
  <c r="E114" i="7" s="1"/>
  <c r="E113" i="7" s="1"/>
  <c r="E112" i="7" s="1"/>
  <c r="E11" i="7"/>
  <c r="G123" i="7"/>
  <c r="G122" i="7" s="1"/>
  <c r="G121" i="7" s="1"/>
  <c r="G120" i="7" s="1"/>
  <c r="G119" i="7" s="1"/>
  <c r="G118" i="7" s="1"/>
  <c r="G11" i="7"/>
  <c r="F123" i="7"/>
  <c r="F122" i="7" s="1"/>
  <c r="F121" i="7" s="1"/>
  <c r="F120" i="7" s="1"/>
  <c r="F119" i="7" s="1"/>
  <c r="F118" i="7" s="1"/>
  <c r="F11" i="7"/>
  <c r="D111" i="7"/>
  <c r="C111" i="7"/>
  <c r="E12" i="7" l="1"/>
  <c r="G117" i="7"/>
  <c r="G116" i="7" s="1"/>
  <c r="G115" i="7" s="1"/>
  <c r="G114" i="7" s="1"/>
  <c r="G113" i="7" s="1"/>
  <c r="G112" i="7" s="1"/>
  <c r="G12" i="7"/>
  <c r="F117" i="7"/>
  <c r="F116" i="7" s="1"/>
  <c r="F115" i="7" s="1"/>
  <c r="F114" i="7" s="1"/>
  <c r="F113" i="7" s="1"/>
  <c r="F112" i="7" s="1"/>
  <c r="F12" i="7"/>
  <c r="E111" i="7"/>
  <c r="E102" i="7" s="1"/>
  <c r="D102" i="7"/>
  <c r="D13" i="7" s="1"/>
  <c r="C102" i="7"/>
  <c r="D94" i="7"/>
  <c r="C94" i="7"/>
  <c r="D84" i="7"/>
  <c r="F84" i="7"/>
  <c r="G7" i="7"/>
  <c r="C84" i="7"/>
  <c r="D68" i="7"/>
  <c r="D14" i="7" s="1"/>
  <c r="E68" i="7"/>
  <c r="E14" i="7" s="1"/>
  <c r="F68" i="7"/>
  <c r="F14" i="7" s="1"/>
  <c r="G68" i="7"/>
  <c r="G14" i="7" s="1"/>
  <c r="D63" i="7"/>
  <c r="E63" i="7"/>
  <c r="F63" i="7"/>
  <c r="G63" i="7"/>
  <c r="D54" i="7"/>
  <c r="G54" i="7"/>
  <c r="D45" i="7"/>
  <c r="D6" i="7" s="1"/>
  <c r="F45" i="7"/>
  <c r="F6" i="7" s="1"/>
  <c r="G45" i="7"/>
  <c r="G6" i="7" s="1"/>
  <c r="D35" i="7"/>
  <c r="D5" i="7" s="1"/>
  <c r="E35" i="7"/>
  <c r="E5" i="7" s="1"/>
  <c r="F35" i="7"/>
  <c r="F5" i="7" s="1"/>
  <c r="G35" i="7"/>
  <c r="G5" i="7" s="1"/>
  <c r="D21" i="7"/>
  <c r="D20" i="7" s="1"/>
  <c r="E21" i="7"/>
  <c r="F21" i="7"/>
  <c r="G21" i="7"/>
  <c r="D17" i="7"/>
  <c r="D3" i="7" s="1"/>
  <c r="D73" i="7"/>
  <c r="E73" i="7"/>
  <c r="E7" i="7" s="1"/>
  <c r="F73" i="7"/>
  <c r="F7" i="7" s="1"/>
  <c r="C73" i="7"/>
  <c r="C7" i="7" s="1"/>
  <c r="C45" i="7"/>
  <c r="C6" i="7" s="1"/>
  <c r="C68" i="7"/>
  <c r="C14" i="7" s="1"/>
  <c r="C63" i="7"/>
  <c r="C54" i="7"/>
  <c r="C35" i="7"/>
  <c r="C5" i="7" s="1"/>
  <c r="C17" i="7"/>
  <c r="C16" i="7" s="1"/>
  <c r="D8" i="7" l="1"/>
  <c r="D9" i="7"/>
  <c r="D72" i="7"/>
  <c r="D7" i="7"/>
  <c r="D34" i="7"/>
  <c r="C9" i="7"/>
  <c r="E8" i="7"/>
  <c r="D101" i="7"/>
  <c r="D16" i="7"/>
  <c r="G20" i="7"/>
  <c r="E20" i="7"/>
  <c r="F20" i="7"/>
  <c r="F4" i="7"/>
  <c r="F111" i="7"/>
  <c r="F107" i="7" s="1"/>
  <c r="F106" i="7" s="1"/>
  <c r="F105" i="7" s="1"/>
  <c r="F104" i="7" s="1"/>
  <c r="F103" i="7" s="1"/>
  <c r="F102" i="7" s="1"/>
  <c r="G4" i="7"/>
  <c r="G111" i="7"/>
  <c r="G107" i="7" s="1"/>
  <c r="G106" i="7" s="1"/>
  <c r="G105" i="7" s="1"/>
  <c r="G104" i="7" s="1"/>
  <c r="G103" i="7" s="1"/>
  <c r="G102" i="7" s="1"/>
  <c r="E94" i="7"/>
  <c r="E9" i="7" s="1"/>
  <c r="G8" i="7"/>
  <c r="F8" i="7"/>
  <c r="C101" i="7"/>
  <c r="C13" i="7"/>
  <c r="C8" i="7"/>
  <c r="C72" i="7"/>
  <c r="G34" i="7"/>
  <c r="E34" i="7"/>
  <c r="F34" i="7"/>
  <c r="C34" i="7"/>
  <c r="D15" i="7" l="1"/>
  <c r="E72" i="7"/>
  <c r="G13" i="7"/>
  <c r="G101" i="7"/>
  <c r="G100" i="7" s="1"/>
  <c r="G99" i="7" s="1"/>
  <c r="G98" i="7" s="1"/>
  <c r="G97" i="7" s="1"/>
  <c r="G96" i="7" s="1"/>
  <c r="G95" i="7" s="1"/>
  <c r="G94" i="7" s="1"/>
  <c r="G72" i="7" s="1"/>
  <c r="F13" i="7"/>
  <c r="F101" i="7"/>
  <c r="F100" i="7" s="1"/>
  <c r="F99" i="7" s="1"/>
  <c r="F98" i="7" s="1"/>
  <c r="F97" i="7" s="1"/>
  <c r="F96" i="7" s="1"/>
  <c r="F95" i="7" s="1"/>
  <c r="F94" i="7" s="1"/>
  <c r="C21" i="7"/>
  <c r="F72" i="7" l="1"/>
  <c r="F15" i="7" s="1"/>
  <c r="F9" i="7"/>
  <c r="G9" i="7"/>
  <c r="C20" i="7"/>
  <c r="C15" i="7" s="1"/>
  <c r="C3" i="7"/>
</calcChain>
</file>

<file path=xl/sharedStrings.xml><?xml version="1.0" encoding="utf-8"?>
<sst xmlns="http://schemas.openxmlformats.org/spreadsheetml/2006/main" count="243" uniqueCount="70">
  <si>
    <t>A621001</t>
  </si>
  <si>
    <t>REDOVNA DJELATNOST SVEUČILIŠTA U ZAGREBU</t>
  </si>
  <si>
    <t>Opći prihodi i primici</t>
  </si>
  <si>
    <t>Sredstva učešća za pomoći</t>
  </si>
  <si>
    <t>A621181</t>
  </si>
  <si>
    <t>PRAVOMOĆNE SUDSKE PRESUDE</t>
  </si>
  <si>
    <t>A622122</t>
  </si>
  <si>
    <t>PROGRAMSKO FINANCIRANJE JAVNIH VISOKIH UČILIŠTA</t>
  </si>
  <si>
    <t>43</t>
  </si>
  <si>
    <t>Ostali prihodi za posebne namjene</t>
  </si>
  <si>
    <t>51</t>
  </si>
  <si>
    <t>Pomoći EU</t>
  </si>
  <si>
    <t>Ostale pomoći</t>
  </si>
  <si>
    <t>Donacije</t>
  </si>
  <si>
    <t>31</t>
  </si>
  <si>
    <t>Vlastiti prihodi</t>
  </si>
  <si>
    <t>A679078</t>
  </si>
  <si>
    <t>EU PROJEKTI SVEUČILIŠTA U ZAGREBU (IZ EVIDENCIJSKIH PRIHODA)</t>
  </si>
  <si>
    <t>A679088</t>
  </si>
  <si>
    <t>REDOVNA DJELATNOST SVEUČILIŠTA U ZAGREBU (IZ EVIDENCIJSKIH PRIHODA)</t>
  </si>
  <si>
    <t>Mehanizam za oporavak i otpornost</t>
  </si>
  <si>
    <t>K679084</t>
  </si>
  <si>
    <t>OP KONKURENTNOST I KOHEZIJA 2014.-2020., PRIORITET 1, 9 i 10</t>
  </si>
  <si>
    <t>K679106</t>
  </si>
  <si>
    <t>OP UČINKOVITI LJUDSKI POTENCIJALI 2014.-2020., PRIORITET 3</t>
  </si>
  <si>
    <t>Europski socijalni fond (ESF)</t>
  </si>
  <si>
    <t>K679116</t>
  </si>
  <si>
    <t>OBNOVA INFRASTRUKTURE I OPREME U PODRUČJU OBRAZOVANJA OŠTEĆENE POTRESOM</t>
  </si>
  <si>
    <t>Europski fond za regionalni razvoj (ERDF)</t>
  </si>
  <si>
    <t>Fond solidarnosti Europske unije – potres</t>
  </si>
  <si>
    <t>32</t>
  </si>
  <si>
    <t>34</t>
  </si>
  <si>
    <t>37</t>
  </si>
  <si>
    <t>41</t>
  </si>
  <si>
    <t>42</t>
  </si>
  <si>
    <t>38</t>
  </si>
  <si>
    <t>45</t>
  </si>
  <si>
    <t>36</t>
  </si>
  <si>
    <t>35</t>
  </si>
  <si>
    <t>11</t>
  </si>
  <si>
    <t>Materijalni rashodi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</si>
  <si>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</si>
  <si>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</si>
  <si>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</si>
  <si>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</si>
  <si>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Rashodi za dodatna ulaganja na nefinancijskoj imovini</t>
  </si>
  <si>
    <t>Pomoći dane u inozemstvo i unutar općeg proračuna</t>
  </si>
  <si>
    <t>Ostali rashodi</t>
  </si>
  <si>
    <t>Subvencije</t>
  </si>
  <si>
    <t>12</t>
  </si>
  <si>
    <t>52</t>
  </si>
  <si>
    <t>Rashodi za nabavu neproizvedene dugotrajne imovine</t>
  </si>
  <si>
    <t>561</t>
  </si>
  <si>
    <t>563</t>
  </si>
  <si>
    <t>Europski fond za regionalni razvoj (EFRR</t>
  </si>
  <si>
    <t>3705</t>
  </si>
  <si>
    <t>VISOKO OBRAZOVANJE</t>
  </si>
  <si>
    <t>61</t>
  </si>
  <si>
    <t>71</t>
  </si>
  <si>
    <t>Prihodi od nefin. imovine i nadoknade št</t>
  </si>
  <si>
    <t xml:space="preserve">BROJČANA OZNAKA PRORAČUNSKOG KORISNIKA </t>
  </si>
  <si>
    <t xml:space="preserve">NAZIV PRORAČUNSKOG KORISNIKA </t>
  </si>
  <si>
    <t>IZVRŠENJE
2022.</t>
  </si>
  <si>
    <t>TEKUĆI PLAN
2023.</t>
  </si>
  <si>
    <t>PLAN 
ZA 2024.</t>
  </si>
  <si>
    <t>PROJEKCIJA 
ZA 2025.</t>
  </si>
  <si>
    <t>PROJEKCIJA 
ZA 2026.</t>
  </si>
  <si>
    <t>'Sredstva učešća za pomoći</t>
  </si>
  <si>
    <t>576</t>
  </si>
  <si>
    <t xml:space="preserve">Fond solidarnosti Europske unije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</si>
</sst>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b/>
      <sz val="10"/>
      <color indexed="8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</borders>
  <cellStyleXfs count="51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4" applyProtection="0">
      <alignment vertical="center"/>
    </xf>
    <xf numFmtId="4" fontId="12" fillId="21" borderId="4" applyNumberFormat="0" applyProtection="0">
      <alignment horizontal="left" vertical="center" indent="1"/>
    </xf>
    <xf numFmtId="4" fontId="12" fillId="22" borderId="4" applyNumberFormat="0" applyProtection="0">
      <alignment horizontal="right" vertical="center"/>
    </xf>
    <xf numFmtId="4" fontId="12" fillId="5" borderId="4" applyNumberFormat="0" applyProtection="0">
      <alignment horizontal="left" vertical="center" indent="1"/>
    </xf>
    <xf numFmtId="4" fontId="12" fillId="23" borderId="4" applyNumberFormat="0" applyProtection="0">
      <alignment vertical="center"/>
    </xf>
    <xf numFmtId="0" fontId="12" fillId="24" borderId="4" applyNumberFormat="0" applyProtection="0">
      <alignment horizontal="left" vertical="center" indent="1"/>
    </xf>
    <xf numFmtId="0" fontId="12" fillId="25" borderId="4" applyNumberFormat="0" applyProtection="0">
      <alignment horizontal="left" vertical="center" indent="1"/>
    </xf>
    <xf numFmtId="0" fontId="12" fillId="2" borderId="4" applyNumberFormat="0" applyProtection="0">
      <alignment horizontal="left" vertical="center" wrapText="1" indent="1"/>
    </xf>
    <xf numFmtId="0" fontId="12" fillId="26" borderId="4" applyNumberFormat="0" applyProtection="0">
      <alignment horizontal="left" vertical="center" indent="1"/>
    </xf>
    <xf numFmtId="4" fontId="12" fillId="0" borderId="4" applyNumberFormat="0" applyProtection="0">
      <alignment horizontal="right" vertical="center"/>
    </xf>
  </cellStyleXfs>
  <cellXfs count="25">
    <xf numFmtId="0" fontId="0" fillId="0" borderId="0" xfId="0"/>
    <xf numFmtId="0" fontId="12" fillId="0" borderId="4" xfId="49" quotePrefix="1" applyFill="1" applyAlignment="1">
      <alignment horizontal="left" vertical="center" indent="5"/>
    </xf>
    <xf numFmtId="0" fontId="12" fillId="0" borderId="4" xfId="49" quotePrefix="1" applyFill="1">
      <alignment horizontal="left" vertical="center" indent="1"/>
    </xf>
    <xf numFmtId="0" fontId="12" fillId="0" borderId="4" xfId="49" quotePrefix="1" applyFill="1" applyAlignment="1">
      <alignment horizontal="left" vertical="center" indent="7"/>
    </xf>
    <xf numFmtId="3" fontId="12" fillId="0" borderId="4" xfId="50" applyNumberFormat="1" applyFill="1">
      <alignment horizontal="right" vertical="center"/>
    </xf>
    <xf numFmtId="0" fontId="13" fillId="0" borderId="3" xfId="0" quotePrefix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12" fillId="0" borderId="4" xfId="49" quotePrefix="1" applyFill="1" applyAlignment="1">
      <alignment horizontal="left" vertical="center" indent="9"/>
    </xf>
    <xf numFmtId="0" fontId="2" fillId="0" borderId="6" xfId="6" quotePrefix="1" applyFill="1" applyBorder="1" applyAlignment="1">
      <alignment horizontal="left" vertical="center" indent="4"/>
    </xf>
    <xf numFmtId="0" fontId="2" fillId="0" borderId="6" xfId="6" quotePrefix="1" applyFill="1" applyBorder="1" applyAlignment="1">
      <alignment horizontal="left" vertical="center" indent="1"/>
    </xf>
    <xf numFmtId="0" fontId="12" fillId="0" borderId="4" xfId="49" quotePrefix="1" applyFill="1" applyBorder="1" applyAlignment="1">
      <alignment horizontal="left" vertical="center" indent="7"/>
    </xf>
    <xf numFmtId="0" fontId="12" fillId="0" borderId="4" xfId="49" quotePrefix="1" applyFill="1" applyBorder="1">
      <alignment horizontal="left" vertical="center" indent="1"/>
    </xf>
    <xf numFmtId="3" fontId="12" fillId="0" borderId="4" xfId="50" applyNumberFormat="1" applyFill="1" applyBorder="1">
      <alignment horizontal="right" vertical="center"/>
    </xf>
    <xf numFmtId="0" fontId="12" fillId="0" borderId="5" xfId="49" quotePrefix="1" applyFill="1" applyBorder="1" applyAlignment="1">
      <alignment horizontal="left" vertical="center" indent="7"/>
    </xf>
    <xf numFmtId="0" fontId="12" fillId="0" borderId="5" xfId="49" quotePrefix="1" applyFill="1" applyBorder="1">
      <alignment horizontal="left" vertical="center" indent="1"/>
    </xf>
    <xf numFmtId="3" fontId="12" fillId="0" borderId="5" xfId="50" applyNumberFormat="1" applyFill="1" applyBorder="1">
      <alignment horizontal="right" vertical="center"/>
    </xf>
    <xf numFmtId="0" fontId="12" fillId="27" borderId="4" xfId="49" quotePrefix="1" applyFill="1" applyAlignment="1">
      <alignment horizontal="left" vertical="center" indent="5"/>
    </xf>
    <xf numFmtId="0" fontId="12" fillId="27" borderId="4" xfId="49" quotePrefix="1" applyFill="1">
      <alignment horizontal="left" vertical="center" indent="1"/>
    </xf>
    <xf numFmtId="0" fontId="12" fillId="27" borderId="4" xfId="49" quotePrefix="1" applyFill="1" applyAlignment="1">
      <alignment horizontal="left" vertical="center" indent="7"/>
    </xf>
    <xf numFmtId="0" fontId="12" fillId="27" borderId="4" xfId="49" quotePrefix="1" applyFill="1" applyAlignment="1">
      <alignment horizontal="left" vertical="center" indent="8"/>
    </xf>
    <xf numFmtId="3" fontId="12" fillId="27" borderId="4" xfId="50" applyNumberFormat="1" applyFill="1">
      <alignment horizontal="right" vertical="center"/>
    </xf>
    <xf numFmtId="0" fontId="14" fillId="0" borderId="0" xfId="0" applyFont="1" applyFill="1"/>
    <xf numFmtId="0" fontId="0" fillId="27" borderId="0" xfId="0" applyFill="1"/>
    <xf numFmtId="3" fontId="15" fillId="0" borderId="7" xfId="50" applyNumberFormat="1" applyFont="1" applyFill="1" applyBorder="1">
      <alignment horizontal="right" vertical="center"/>
    </xf>
  </cellXfs>
  <cellStyles count="51">
    <cellStyle name="Normal" xfId="0" builtinId="0"/>
    <cellStyle name="Normal 2" xfId="3" xr:uid="{00000000-0005-0000-0000-000001000000}"/>
    <cellStyle name="SAPBEXaggData" xfId="5" xr:uid="{00000000-0005-0000-0000-000002000000}"/>
    <cellStyle name="SAPBEXaggData 2" xfId="45" xr:uid="{00000000-0005-0000-0000-000003000000}"/>
    <cellStyle name="SAPBEXaggDataEmph" xfId="9" xr:uid="{00000000-0005-0000-0000-000004000000}"/>
    <cellStyle name="SAPBEXaggItem" xfId="10" xr:uid="{00000000-0005-0000-0000-000005000000}"/>
    <cellStyle name="SAPBEXaggItem 2" xfId="44" xr:uid="{00000000-0005-0000-0000-000006000000}"/>
    <cellStyle name="SAPBEXaggItemX" xfId="11" xr:uid="{00000000-0005-0000-0000-000007000000}"/>
    <cellStyle name="SAPBEXchaText" xfId="1" xr:uid="{00000000-0005-0000-0000-000008000000}"/>
    <cellStyle name="SAPBEXchaText 2" xfId="41" xr:uid="{00000000-0005-0000-0000-000009000000}"/>
    <cellStyle name="SAPBEXexcBad7" xfId="12" xr:uid="{00000000-0005-0000-0000-00000A000000}"/>
    <cellStyle name="SAPBEXexcBad8" xfId="13" xr:uid="{00000000-0005-0000-0000-00000B000000}"/>
    <cellStyle name="SAPBEXexcBad9" xfId="14" xr:uid="{00000000-0005-0000-0000-00000C000000}"/>
    <cellStyle name="SAPBEXexcCritical4" xfId="15" xr:uid="{00000000-0005-0000-0000-00000D000000}"/>
    <cellStyle name="SAPBEXexcCritical5" xfId="16" xr:uid="{00000000-0005-0000-0000-00000E000000}"/>
    <cellStyle name="SAPBEXexcCritical6" xfId="17" xr:uid="{00000000-0005-0000-0000-00000F000000}"/>
    <cellStyle name="SAPBEXexcGood1" xfId="18" xr:uid="{00000000-0005-0000-0000-000010000000}"/>
    <cellStyle name="SAPBEXexcGood2" xfId="19" xr:uid="{00000000-0005-0000-0000-000011000000}"/>
    <cellStyle name="SAPBEXexcGood3" xfId="20" xr:uid="{00000000-0005-0000-0000-000012000000}"/>
    <cellStyle name="SAPBEXfilterDrill" xfId="21" xr:uid="{00000000-0005-0000-0000-000013000000}"/>
    <cellStyle name="SAPBEXfilterItem" xfId="22" xr:uid="{00000000-0005-0000-0000-000014000000}"/>
    <cellStyle name="SAPBEXfilterText" xfId="23" xr:uid="{00000000-0005-0000-0000-000015000000}"/>
    <cellStyle name="SAPBEXformats" xfId="24" xr:uid="{00000000-0005-0000-0000-000016000000}"/>
    <cellStyle name="SAPBEXformats 2" xfId="43" xr:uid="{00000000-0005-0000-0000-000017000000}"/>
    <cellStyle name="SAPBEXheaderItem" xfId="25" xr:uid="{00000000-0005-0000-0000-000018000000}"/>
    <cellStyle name="SAPBEXheaderText" xfId="26" xr:uid="{00000000-0005-0000-0000-000019000000}"/>
    <cellStyle name="SAPBEXHLevel0" xfId="27" xr:uid="{00000000-0005-0000-0000-00001A000000}"/>
    <cellStyle name="SAPBEXHLevel0 2" xfId="46" xr:uid="{00000000-0005-0000-0000-00001B000000}"/>
    <cellStyle name="SAPBEXHLevel0X" xfId="28" xr:uid="{00000000-0005-0000-0000-00001C000000}"/>
    <cellStyle name="SAPBEXHLevel1" xfId="4" xr:uid="{00000000-0005-0000-0000-00001D000000}"/>
    <cellStyle name="SAPBEXHLevel1 2" xfId="47" xr:uid="{00000000-0005-0000-0000-00001E000000}"/>
    <cellStyle name="SAPBEXHLevel1X" xfId="29" xr:uid="{00000000-0005-0000-0000-00001F000000}"/>
    <cellStyle name="SAPBEXHLevel2" xfId="6" xr:uid="{00000000-0005-0000-0000-000020000000}"/>
    <cellStyle name="SAPBEXHLevel2 2" xfId="48" xr:uid="{00000000-0005-0000-0000-000021000000}"/>
    <cellStyle name="SAPBEXHLevel2X" xfId="30" xr:uid="{00000000-0005-0000-0000-000022000000}"/>
    <cellStyle name="SAPBEXHLevel3" xfId="7" xr:uid="{00000000-0005-0000-0000-000023000000}"/>
    <cellStyle name="SAPBEXHLevel3 2" xfId="49" xr:uid="{00000000-0005-0000-0000-000024000000}"/>
    <cellStyle name="SAPBEXHLevel3X" xfId="31" xr:uid="{00000000-0005-0000-0000-000025000000}"/>
    <cellStyle name="SAPBEXinputData" xfId="32" xr:uid="{00000000-0005-0000-0000-000026000000}"/>
    <cellStyle name="SAPBEXresData" xfId="33" xr:uid="{00000000-0005-0000-0000-000027000000}"/>
    <cellStyle name="SAPBEXresDataEmph" xfId="34" xr:uid="{00000000-0005-0000-0000-000028000000}"/>
    <cellStyle name="SAPBEXresItem" xfId="35" xr:uid="{00000000-0005-0000-0000-000029000000}"/>
    <cellStyle name="SAPBEXresItemX" xfId="36" xr:uid="{00000000-0005-0000-0000-00002A000000}"/>
    <cellStyle name="SAPBEXstdData" xfId="8" xr:uid="{00000000-0005-0000-0000-00002B000000}"/>
    <cellStyle name="SAPBEXstdData 2" xfId="50" xr:uid="{00000000-0005-0000-0000-00002C000000}"/>
    <cellStyle name="SAPBEXstdDataEmph" xfId="37" xr:uid="{00000000-0005-0000-0000-00002D000000}"/>
    <cellStyle name="SAPBEXstdItem" xfId="2" xr:uid="{00000000-0005-0000-0000-00002E000000}"/>
    <cellStyle name="SAPBEXstdItem 2" xfId="42" xr:uid="{00000000-0005-0000-0000-00002F000000}"/>
    <cellStyle name="SAPBEXstdItemX" xfId="38" xr:uid="{00000000-0005-0000-0000-000030000000}"/>
    <cellStyle name="SAPBEXtitle" xfId="39" xr:uid="{00000000-0005-0000-0000-000031000000}"/>
    <cellStyle name="SAPBEXundefined" xfId="4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K129"/>
  <sheetViews>
    <sheetView tabSelected="1" zoomScale="130" zoomScaleNormal="13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K15" sqref="K15"/>
    </sheetView>
  </sheetViews>
  <sheetFormatPr defaultRowHeight="15" x14ac:dyDescent="0.25"/>
  <cols>
    <col min="1" max="1" width="17.28515625" style="7" customWidth="1"/>
    <col min="2" max="2" width="51.42578125" style="7" customWidth="1"/>
    <col min="3" max="7" width="13.28515625" style="7" customWidth="1"/>
    <col min="8" max="16384" width="9.140625" style="7"/>
  </cols>
  <sheetData>
    <row r="2" spans="1:7" ht="51" x14ac:dyDescent="0.25">
      <c r="A2" s="5" t="s">
        <v>60</v>
      </c>
      <c r="B2" s="5" t="s">
        <v>61</v>
      </c>
      <c r="C2" s="5" t="s">
        <v>62</v>
      </c>
      <c r="D2" s="5" t="s">
        <v>63</v>
      </c>
      <c r="E2" s="6" t="s">
        <v>64</v>
      </c>
      <c r="F2" s="6" t="s">
        <v>65</v>
      </c>
      <c r="G2" s="6" t="s">
        <v>66</v>
      </c>
    </row>
    <row r="3" spans="1:7" x14ac:dyDescent="0.25">
      <c r="A3" s="3">
        <v>11</v>
      </c>
      <c r="B3" s="2" t="s">
        <v>2</v>
      </c>
      <c r="C3" s="4">
        <f>C17+C21</f>
        <v>6876440</v>
      </c>
      <c r="D3" s="4">
        <f>D17+D21</f>
        <v>7628931</v>
      </c>
      <c r="E3" s="4">
        <v>8406783</v>
      </c>
      <c r="F3" s="4">
        <v>8399270</v>
      </c>
      <c r="G3" s="4">
        <v>8398297</v>
      </c>
    </row>
    <row r="4" spans="1:7" x14ac:dyDescent="0.25">
      <c r="A4" s="3">
        <v>12</v>
      </c>
      <c r="B4" s="2" t="s">
        <v>67</v>
      </c>
      <c r="C4" s="4">
        <f>C112</f>
        <v>26366</v>
      </c>
      <c r="D4" s="4">
        <f>D112</f>
        <v>0</v>
      </c>
      <c r="E4" s="4">
        <v>13711</v>
      </c>
      <c r="F4" s="4">
        <f>F112</f>
        <v>0</v>
      </c>
      <c r="G4" s="4">
        <f>G112</f>
        <v>0</v>
      </c>
    </row>
    <row r="5" spans="1:7" x14ac:dyDescent="0.25">
      <c r="A5" s="3">
        <v>31</v>
      </c>
      <c r="B5" s="2" t="s">
        <v>15</v>
      </c>
      <c r="C5" s="4">
        <f>C35</f>
        <v>811051</v>
      </c>
      <c r="D5" s="4">
        <f>D35</f>
        <v>998782</v>
      </c>
      <c r="E5" s="4">
        <f t="shared" ref="E5:G5" si="0">E35</f>
        <v>1018759</v>
      </c>
      <c r="F5" s="4">
        <f t="shared" si="0"/>
        <v>1039132</v>
      </c>
      <c r="G5" s="4">
        <f t="shared" si="0"/>
        <v>1059912</v>
      </c>
    </row>
    <row r="6" spans="1:7" x14ac:dyDescent="0.25">
      <c r="A6" s="3">
        <v>43</v>
      </c>
      <c r="B6" s="2" t="s">
        <v>9</v>
      </c>
      <c r="C6" s="4">
        <f>C45</f>
        <v>91678</v>
      </c>
      <c r="D6" s="4">
        <f>D45</f>
        <v>150941</v>
      </c>
      <c r="E6" s="4">
        <f>E45</f>
        <v>162926</v>
      </c>
      <c r="F6" s="4">
        <f t="shared" ref="F6:G6" si="1">F45</f>
        <v>166184</v>
      </c>
      <c r="G6" s="4">
        <f t="shared" si="1"/>
        <v>169507</v>
      </c>
    </row>
    <row r="7" spans="1:7" x14ac:dyDescent="0.25">
      <c r="A7" s="3">
        <v>51</v>
      </c>
      <c r="B7" s="2" t="s">
        <v>11</v>
      </c>
      <c r="C7" s="4">
        <f>C73</f>
        <v>54657.2</v>
      </c>
      <c r="D7" s="4">
        <f>D73</f>
        <v>63748</v>
      </c>
      <c r="E7" s="4">
        <f t="shared" ref="E7:G7" si="2">E73</f>
        <v>83684</v>
      </c>
      <c r="F7" s="4">
        <f t="shared" si="2"/>
        <v>14250</v>
      </c>
      <c r="G7" s="4">
        <f t="shared" si="2"/>
        <v>0</v>
      </c>
    </row>
    <row r="8" spans="1:7" x14ac:dyDescent="0.25">
      <c r="A8" s="3">
        <v>52</v>
      </c>
      <c r="B8" s="2" t="s">
        <v>12</v>
      </c>
      <c r="C8" s="4">
        <f>C54+C84</f>
        <v>1150469</v>
      </c>
      <c r="D8" s="4">
        <f>D54+D84</f>
        <v>606182</v>
      </c>
      <c r="E8" s="4">
        <f>E54+E84</f>
        <v>580775</v>
      </c>
      <c r="F8" s="4">
        <f t="shared" ref="F8:G8" si="3">F54+F84</f>
        <v>211978</v>
      </c>
      <c r="G8" s="4">
        <f t="shared" si="3"/>
        <v>11000</v>
      </c>
    </row>
    <row r="9" spans="1:7" x14ac:dyDescent="0.25">
      <c r="A9" s="3">
        <v>61</v>
      </c>
      <c r="B9" s="2" t="s">
        <v>13</v>
      </c>
      <c r="C9" s="4">
        <f>C63+C94</f>
        <v>133922</v>
      </c>
      <c r="D9" s="4">
        <f>D63+D94</f>
        <v>75640</v>
      </c>
      <c r="E9" s="4">
        <f t="shared" ref="E9:G9" si="4">E63+E94</f>
        <v>1724</v>
      </c>
      <c r="F9" s="4">
        <f t="shared" si="4"/>
        <v>1724</v>
      </c>
      <c r="G9" s="4">
        <f t="shared" si="4"/>
        <v>1724</v>
      </c>
    </row>
    <row r="10" spans="1:7" x14ac:dyDescent="0.25">
      <c r="A10" s="3">
        <v>581</v>
      </c>
      <c r="B10" s="2" t="s">
        <v>20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</row>
    <row r="11" spans="1:7" x14ac:dyDescent="0.25">
      <c r="A11" s="11">
        <v>5761</v>
      </c>
      <c r="B11" s="12" t="s">
        <v>29</v>
      </c>
      <c r="C11" s="13">
        <f>C125</f>
        <v>105340</v>
      </c>
      <c r="D11" s="13">
        <f>D125</f>
        <v>0</v>
      </c>
      <c r="E11" s="13">
        <f t="shared" ref="E11:G11" si="5">E125</f>
        <v>0</v>
      </c>
      <c r="F11" s="13">
        <f t="shared" si="5"/>
        <v>0</v>
      </c>
      <c r="G11" s="13">
        <f t="shared" si="5"/>
        <v>0</v>
      </c>
    </row>
    <row r="12" spans="1:7" x14ac:dyDescent="0.25">
      <c r="A12" s="3">
        <v>561</v>
      </c>
      <c r="B12" s="2" t="s">
        <v>25</v>
      </c>
      <c r="C12" s="4">
        <f>C118</f>
        <v>254600</v>
      </c>
      <c r="D12" s="4">
        <f>D118</f>
        <v>0</v>
      </c>
      <c r="E12" s="4">
        <f t="shared" ref="E12:G12" si="6">E118</f>
        <v>0</v>
      </c>
      <c r="F12" s="4">
        <f t="shared" si="6"/>
        <v>0</v>
      </c>
      <c r="G12" s="4">
        <f t="shared" si="6"/>
        <v>0</v>
      </c>
    </row>
    <row r="13" spans="1:7" x14ac:dyDescent="0.25">
      <c r="A13" s="14">
        <v>563</v>
      </c>
      <c r="B13" s="15" t="s">
        <v>28</v>
      </c>
      <c r="C13" s="16">
        <f>C102</f>
        <v>360350</v>
      </c>
      <c r="D13" s="16">
        <f>D102</f>
        <v>424265</v>
      </c>
      <c r="E13" s="16">
        <v>77698</v>
      </c>
      <c r="F13" s="16">
        <f t="shared" ref="F13:G13" si="7">F102</f>
        <v>0</v>
      </c>
      <c r="G13" s="16">
        <f t="shared" si="7"/>
        <v>0</v>
      </c>
    </row>
    <row r="14" spans="1:7" x14ac:dyDescent="0.25">
      <c r="A14" s="14">
        <v>71</v>
      </c>
      <c r="B14" s="15" t="s">
        <v>59</v>
      </c>
      <c r="C14" s="16">
        <f>C68</f>
        <v>0</v>
      </c>
      <c r="D14" s="16">
        <f>D68</f>
        <v>332</v>
      </c>
      <c r="E14" s="16">
        <f t="shared" ref="E14:G14" si="8">E68</f>
        <v>265</v>
      </c>
      <c r="F14" s="16">
        <f t="shared" si="8"/>
        <v>199</v>
      </c>
      <c r="G14" s="16">
        <f t="shared" si="8"/>
        <v>149</v>
      </c>
    </row>
    <row r="15" spans="1:7" x14ac:dyDescent="0.25">
      <c r="A15" s="9" t="s">
        <v>55</v>
      </c>
      <c r="B15" s="10" t="s">
        <v>56</v>
      </c>
      <c r="C15" s="24">
        <f>C16+C20+C34+C72+C101+C111+C125</f>
        <v>9864873.1999999993</v>
      </c>
      <c r="D15" s="24">
        <f>D16+D20+D34+D72+D101+D111+D125</f>
        <v>9948821</v>
      </c>
      <c r="E15" s="24">
        <f>E16+E20+E30+E34+E72+E101+E111+E125</f>
        <v>10346325</v>
      </c>
      <c r="F15" s="24">
        <f>F16+F20+F30+F34+F72+F101+F111+F125</f>
        <v>9832737</v>
      </c>
      <c r="G15" s="24">
        <f>G16+G20+G30+G34+G72+G101+G111+G125</f>
        <v>9640589</v>
      </c>
    </row>
    <row r="16" spans="1:7" x14ac:dyDescent="0.25">
      <c r="A16" s="1" t="s">
        <v>0</v>
      </c>
      <c r="B16" s="2" t="s">
        <v>1</v>
      </c>
      <c r="C16" s="4">
        <f>C17</f>
        <v>6318880</v>
      </c>
      <c r="D16" s="4">
        <f t="shared" ref="D16" si="9">D17</f>
        <v>7073085</v>
      </c>
      <c r="E16" s="4">
        <f t="shared" ref="E16" si="10">E17</f>
        <v>7718533</v>
      </c>
      <c r="F16" s="4">
        <f t="shared" ref="F16" si="11">F17</f>
        <v>7742088</v>
      </c>
      <c r="G16" s="4">
        <f t="shared" ref="G16" si="12">G17</f>
        <v>7746315</v>
      </c>
    </row>
    <row r="17" spans="1:7" x14ac:dyDescent="0.25">
      <c r="A17" s="3" t="s">
        <v>39</v>
      </c>
      <c r="B17" s="2" t="s">
        <v>2</v>
      </c>
      <c r="C17" s="4">
        <f>C18+C19</f>
        <v>6318880</v>
      </c>
      <c r="D17" s="4">
        <f t="shared" ref="D17" si="13">D18+D19</f>
        <v>7073085</v>
      </c>
      <c r="E17" s="4">
        <f t="shared" ref="E17" si="14">E18+E19</f>
        <v>7718533</v>
      </c>
      <c r="F17" s="4">
        <f t="shared" ref="F17" si="15">F18+F19</f>
        <v>7742088</v>
      </c>
      <c r="G17" s="4">
        <f t="shared" ref="G17" si="16">G18+G19</f>
        <v>7746315</v>
      </c>
    </row>
    <row r="18" spans="1:7" x14ac:dyDescent="0.25">
      <c r="A18" s="8" t="s">
        <v>14</v>
      </c>
      <c r="B18" s="2" t="s">
        <v>41</v>
      </c>
      <c r="C18" s="4">
        <v>6201273</v>
      </c>
      <c r="D18" s="4">
        <v>6887036</v>
      </c>
      <c r="E18" s="4">
        <v>7515506</v>
      </c>
      <c r="F18" s="4">
        <v>7538441</v>
      </c>
      <c r="G18" s="4">
        <v>7542557</v>
      </c>
    </row>
    <row r="19" spans="1:7" x14ac:dyDescent="0.25">
      <c r="A19" s="8" t="s">
        <v>30</v>
      </c>
      <c r="B19" s="2" t="s">
        <v>40</v>
      </c>
      <c r="C19" s="4">
        <v>117607</v>
      </c>
      <c r="D19" s="4">
        <v>186049</v>
      </c>
      <c r="E19" s="4">
        <v>203027</v>
      </c>
      <c r="F19" s="4">
        <v>203647</v>
      </c>
      <c r="G19" s="4">
        <v>203758</v>
      </c>
    </row>
    <row r="20" spans="1:7" x14ac:dyDescent="0.25">
      <c r="A20" s="1" t="s">
        <v>6</v>
      </c>
      <c r="B20" s="2" t="s">
        <v>7</v>
      </c>
      <c r="C20" s="4">
        <f>C21</f>
        <v>557560</v>
      </c>
      <c r="D20" s="4">
        <f t="shared" ref="D20:G20" si="17">D21</f>
        <v>555846</v>
      </c>
      <c r="E20" s="4">
        <f t="shared" si="17"/>
        <v>603450</v>
      </c>
      <c r="F20" s="4">
        <f t="shared" si="17"/>
        <v>641682</v>
      </c>
      <c r="G20" s="4">
        <f t="shared" si="17"/>
        <v>641682</v>
      </c>
    </row>
    <row r="21" spans="1:7" x14ac:dyDescent="0.25">
      <c r="A21" s="3" t="s">
        <v>39</v>
      </c>
      <c r="B21" s="2" t="s">
        <v>2</v>
      </c>
      <c r="C21" s="4">
        <f>SUM(C22:C29)</f>
        <v>557560</v>
      </c>
      <c r="D21" s="4">
        <f t="shared" ref="D21:G21" si="18">SUM(D22:D29)</f>
        <v>555846</v>
      </c>
      <c r="E21" s="4">
        <f t="shared" si="18"/>
        <v>603450</v>
      </c>
      <c r="F21" s="4">
        <f t="shared" si="18"/>
        <v>641682</v>
      </c>
      <c r="G21" s="4">
        <f t="shared" si="18"/>
        <v>641682</v>
      </c>
    </row>
    <row r="22" spans="1:7" x14ac:dyDescent="0.25">
      <c r="A22" s="8" t="s">
        <v>14</v>
      </c>
      <c r="B22" s="2" t="s">
        <v>41</v>
      </c>
      <c r="C22" s="4">
        <v>3896</v>
      </c>
      <c r="D22" s="4">
        <v>0</v>
      </c>
      <c r="E22" s="4">
        <v>0</v>
      </c>
      <c r="F22" s="4">
        <v>0</v>
      </c>
      <c r="G22" s="4">
        <v>0</v>
      </c>
    </row>
    <row r="23" spans="1:7" x14ac:dyDescent="0.25">
      <c r="A23" s="8" t="s">
        <v>30</v>
      </c>
      <c r="B23" s="2" t="s">
        <v>40</v>
      </c>
      <c r="C23" s="4">
        <v>519734</v>
      </c>
      <c r="D23" s="4">
        <v>500477</v>
      </c>
      <c r="E23" s="4">
        <v>560955</v>
      </c>
      <c r="F23" s="4">
        <v>596494</v>
      </c>
      <c r="G23" s="4">
        <v>596494</v>
      </c>
    </row>
    <row r="24" spans="1:7" x14ac:dyDescent="0.25">
      <c r="A24" s="8" t="s">
        <v>31</v>
      </c>
      <c r="B24" s="2" t="s">
        <v>42</v>
      </c>
      <c r="C24" s="4">
        <v>2337</v>
      </c>
      <c r="D24" s="4">
        <v>2413</v>
      </c>
      <c r="E24" s="4">
        <v>2620</v>
      </c>
      <c r="F24" s="4">
        <v>2786</v>
      </c>
      <c r="G24" s="4">
        <v>2786</v>
      </c>
    </row>
    <row r="25" spans="1:7" x14ac:dyDescent="0.25">
      <c r="A25" s="8" t="s">
        <v>32</v>
      </c>
      <c r="B25" s="2" t="s">
        <v>43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</row>
    <row r="26" spans="1:7" x14ac:dyDescent="0.25">
      <c r="A26" s="8" t="s">
        <v>35</v>
      </c>
      <c r="B26" s="2" t="s">
        <v>47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</row>
    <row r="27" spans="1:7" x14ac:dyDescent="0.25">
      <c r="A27" s="8" t="s">
        <v>33</v>
      </c>
      <c r="B27" s="2" t="s">
        <v>51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</row>
    <row r="28" spans="1:7" x14ac:dyDescent="0.25">
      <c r="A28" s="8" t="s">
        <v>34</v>
      </c>
      <c r="B28" s="2" t="s">
        <v>44</v>
      </c>
      <c r="C28" s="4">
        <v>31593</v>
      </c>
      <c r="D28" s="4">
        <v>51367</v>
      </c>
      <c r="E28" s="4">
        <v>38150</v>
      </c>
      <c r="F28" s="4">
        <v>40567</v>
      </c>
      <c r="G28" s="4">
        <v>40567</v>
      </c>
    </row>
    <row r="29" spans="1:7" x14ac:dyDescent="0.25">
      <c r="A29" s="8" t="s">
        <v>36</v>
      </c>
      <c r="B29" s="2" t="s">
        <v>45</v>
      </c>
      <c r="C29" s="4">
        <v>0</v>
      </c>
      <c r="D29" s="4">
        <v>1589</v>
      </c>
      <c r="E29" s="4">
        <v>1725</v>
      </c>
      <c r="F29" s="4">
        <v>1835</v>
      </c>
      <c r="G29" s="4">
        <v>1835</v>
      </c>
    </row>
    <row r="30" spans="1:7" x14ac:dyDescent="0.25">
      <c r="A30" s="1" t="s">
        <v>4</v>
      </c>
      <c r="B30" s="2" t="s">
        <v>5</v>
      </c>
      <c r="C30" s="4">
        <v>0</v>
      </c>
      <c r="D30" s="4">
        <v>0</v>
      </c>
      <c r="E30" s="4">
        <f>E31</f>
        <v>84800</v>
      </c>
      <c r="F30" s="4">
        <f t="shared" ref="F30:G30" si="19">F31</f>
        <v>15500</v>
      </c>
      <c r="G30" s="4">
        <f t="shared" si="19"/>
        <v>10300</v>
      </c>
    </row>
    <row r="31" spans="1:7" x14ac:dyDescent="0.25">
      <c r="A31" s="3" t="s">
        <v>39</v>
      </c>
      <c r="B31" s="2" t="s">
        <v>2</v>
      </c>
      <c r="C31" s="4">
        <v>0</v>
      </c>
      <c r="D31" s="4">
        <v>0</v>
      </c>
      <c r="E31" s="4">
        <f>E32+E33</f>
        <v>84800</v>
      </c>
      <c r="F31" s="4">
        <f t="shared" ref="F31:G31" si="20">F32+F33</f>
        <v>15500</v>
      </c>
      <c r="G31" s="4">
        <f t="shared" si="20"/>
        <v>10300</v>
      </c>
    </row>
    <row r="32" spans="1:7" x14ac:dyDescent="0.25">
      <c r="A32" s="8" t="s">
        <v>14</v>
      </c>
      <c r="B32" s="2" t="s">
        <v>41</v>
      </c>
      <c r="C32" s="4">
        <v>0</v>
      </c>
      <c r="D32" s="4">
        <v>0</v>
      </c>
      <c r="E32" s="4">
        <v>80000</v>
      </c>
      <c r="F32" s="4">
        <v>15000</v>
      </c>
      <c r="G32" s="4">
        <v>10000</v>
      </c>
    </row>
    <row r="33" spans="1:7" x14ac:dyDescent="0.25">
      <c r="A33" s="8" t="s">
        <v>30</v>
      </c>
      <c r="B33" s="2" t="s">
        <v>40</v>
      </c>
      <c r="C33" s="4">
        <v>0</v>
      </c>
      <c r="D33" s="4">
        <v>0</v>
      </c>
      <c r="E33" s="4">
        <v>4800</v>
      </c>
      <c r="F33" s="4">
        <v>500</v>
      </c>
      <c r="G33" s="4">
        <v>300</v>
      </c>
    </row>
    <row r="34" spans="1:7" x14ac:dyDescent="0.25">
      <c r="A34" s="17" t="s">
        <v>18</v>
      </c>
      <c r="B34" s="18" t="s">
        <v>19</v>
      </c>
      <c r="C34" s="4">
        <f>C35+C45+C54+C63+C68</f>
        <v>1776624</v>
      </c>
      <c r="D34" s="4">
        <f>D35+D45+D54+D63+D68</f>
        <v>1686509</v>
      </c>
      <c r="E34" s="4">
        <f t="shared" ref="E34:G34" si="21">E35+E45+E54+E63+E68</f>
        <v>1685725</v>
      </c>
      <c r="F34" s="4">
        <f t="shared" si="21"/>
        <v>1396617</v>
      </c>
      <c r="G34" s="4">
        <f t="shared" si="21"/>
        <v>1236292</v>
      </c>
    </row>
    <row r="35" spans="1:7" x14ac:dyDescent="0.25">
      <c r="A35" s="19" t="s">
        <v>14</v>
      </c>
      <c r="B35" s="18" t="s">
        <v>15</v>
      </c>
      <c r="C35" s="4">
        <f>SUM(C36:C44)</f>
        <v>811051</v>
      </c>
      <c r="D35" s="4">
        <f t="shared" ref="D35:G35" si="22">SUM(D36:D44)</f>
        <v>998782</v>
      </c>
      <c r="E35" s="4">
        <f t="shared" si="22"/>
        <v>1018759</v>
      </c>
      <c r="F35" s="4">
        <f t="shared" si="22"/>
        <v>1039132</v>
      </c>
      <c r="G35" s="4">
        <f t="shared" si="22"/>
        <v>1059912</v>
      </c>
    </row>
    <row r="36" spans="1:7" x14ac:dyDescent="0.25">
      <c r="A36" s="20" t="s">
        <v>14</v>
      </c>
      <c r="B36" s="18" t="s">
        <v>41</v>
      </c>
      <c r="C36" s="4">
        <v>458463</v>
      </c>
      <c r="D36" s="4">
        <v>599442</v>
      </c>
      <c r="E36" s="4">
        <v>607949</v>
      </c>
      <c r="F36" s="4">
        <v>620108</v>
      </c>
      <c r="G36" s="4">
        <v>632509</v>
      </c>
    </row>
    <row r="37" spans="1:7" x14ac:dyDescent="0.25">
      <c r="A37" s="20" t="s">
        <v>30</v>
      </c>
      <c r="B37" s="18" t="s">
        <v>40</v>
      </c>
      <c r="C37" s="4">
        <v>294453</v>
      </c>
      <c r="D37" s="4">
        <v>332431</v>
      </c>
      <c r="E37" s="4">
        <v>337148</v>
      </c>
      <c r="F37" s="4">
        <v>343891</v>
      </c>
      <c r="G37" s="4">
        <v>350767</v>
      </c>
    </row>
    <row r="38" spans="1:7" x14ac:dyDescent="0.25">
      <c r="A38" s="20" t="s">
        <v>31</v>
      </c>
      <c r="B38" s="18" t="s">
        <v>42</v>
      </c>
      <c r="C38" s="4">
        <v>8836</v>
      </c>
      <c r="D38" s="4">
        <v>12031</v>
      </c>
      <c r="E38" s="4">
        <v>12202</v>
      </c>
      <c r="F38" s="4">
        <v>12445</v>
      </c>
      <c r="G38" s="4">
        <v>12695</v>
      </c>
    </row>
    <row r="39" spans="1:7" x14ac:dyDescent="0.25">
      <c r="A39" s="20" t="s">
        <v>37</v>
      </c>
      <c r="B39" s="18" t="s">
        <v>46</v>
      </c>
      <c r="C39" s="21">
        <v>7872</v>
      </c>
      <c r="D39" s="21">
        <v>0</v>
      </c>
      <c r="E39" s="21">
        <v>0</v>
      </c>
      <c r="F39" s="4">
        <v>0</v>
      </c>
      <c r="G39" s="4">
        <v>0</v>
      </c>
    </row>
    <row r="40" spans="1:7" x14ac:dyDescent="0.25">
      <c r="A40" s="20" t="s">
        <v>32</v>
      </c>
      <c r="B40" s="18" t="s">
        <v>43</v>
      </c>
      <c r="C40" s="4">
        <v>737</v>
      </c>
      <c r="D40" s="4">
        <v>0</v>
      </c>
      <c r="E40" s="4">
        <v>0</v>
      </c>
      <c r="F40" s="4">
        <v>0</v>
      </c>
      <c r="G40" s="4">
        <v>0</v>
      </c>
    </row>
    <row r="41" spans="1:7" x14ac:dyDescent="0.25">
      <c r="A41" s="20" t="s">
        <v>35</v>
      </c>
      <c r="B41" s="18" t="s">
        <v>47</v>
      </c>
      <c r="C41" s="4">
        <v>1028</v>
      </c>
      <c r="D41" s="4">
        <v>209</v>
      </c>
      <c r="E41" s="4">
        <v>212</v>
      </c>
      <c r="F41" s="4">
        <v>216</v>
      </c>
      <c r="G41" s="4">
        <v>220</v>
      </c>
    </row>
    <row r="42" spans="1:7" x14ac:dyDescent="0.25">
      <c r="A42" s="20" t="s">
        <v>33</v>
      </c>
      <c r="B42" s="18" t="s">
        <v>51</v>
      </c>
      <c r="C42" s="4">
        <v>0</v>
      </c>
      <c r="D42" s="4">
        <v>0</v>
      </c>
      <c r="E42" s="4">
        <v>5309</v>
      </c>
      <c r="F42" s="4">
        <v>5415</v>
      </c>
      <c r="G42" s="4">
        <v>5524</v>
      </c>
    </row>
    <row r="43" spans="1:7" x14ac:dyDescent="0.25">
      <c r="A43" s="20" t="s">
        <v>34</v>
      </c>
      <c r="B43" s="18" t="s">
        <v>44</v>
      </c>
      <c r="C43" s="4">
        <v>39662</v>
      </c>
      <c r="D43" s="4">
        <v>50488</v>
      </c>
      <c r="E43" s="4">
        <v>51699</v>
      </c>
      <c r="F43" s="4">
        <v>52732</v>
      </c>
      <c r="G43" s="4">
        <v>53786</v>
      </c>
    </row>
    <row r="44" spans="1:7" x14ac:dyDescent="0.25">
      <c r="A44" s="20" t="s">
        <v>36</v>
      </c>
      <c r="B44" s="18" t="s">
        <v>45</v>
      </c>
      <c r="C44" s="4">
        <v>0</v>
      </c>
      <c r="D44" s="4">
        <v>4181</v>
      </c>
      <c r="E44" s="4">
        <v>4240</v>
      </c>
      <c r="F44" s="4">
        <v>4325</v>
      </c>
      <c r="G44" s="4">
        <v>4411</v>
      </c>
    </row>
    <row r="45" spans="1:7" x14ac:dyDescent="0.25">
      <c r="A45" s="19" t="s">
        <v>8</v>
      </c>
      <c r="B45" s="18" t="s">
        <v>9</v>
      </c>
      <c r="C45" s="4">
        <f>SUM(C46:C53)</f>
        <v>91678</v>
      </c>
      <c r="D45" s="4">
        <f t="shared" ref="D45:G45" si="23">SUM(D46:D53)</f>
        <v>150941</v>
      </c>
      <c r="E45" s="4">
        <f>SUM(E46:E53)</f>
        <v>162926</v>
      </c>
      <c r="F45" s="4">
        <f t="shared" si="23"/>
        <v>166184</v>
      </c>
      <c r="G45" s="4">
        <f t="shared" si="23"/>
        <v>169507</v>
      </c>
    </row>
    <row r="46" spans="1:7" x14ac:dyDescent="0.25">
      <c r="A46" s="20" t="s">
        <v>14</v>
      </c>
      <c r="B46" s="18" t="s">
        <v>41</v>
      </c>
      <c r="C46" s="4">
        <v>9280</v>
      </c>
      <c r="D46" s="4">
        <v>0</v>
      </c>
      <c r="E46" s="4">
        <v>0</v>
      </c>
      <c r="F46" s="4">
        <v>0</v>
      </c>
      <c r="G46" s="4">
        <v>0</v>
      </c>
    </row>
    <row r="47" spans="1:7" x14ac:dyDescent="0.25">
      <c r="A47" s="20" t="s">
        <v>30</v>
      </c>
      <c r="B47" s="18" t="s">
        <v>40</v>
      </c>
      <c r="C47" s="4">
        <v>60138</v>
      </c>
      <c r="D47" s="4">
        <v>97169</v>
      </c>
      <c r="E47" s="4">
        <v>108081</v>
      </c>
      <c r="F47" s="4">
        <v>110241</v>
      </c>
      <c r="G47" s="4">
        <v>112447</v>
      </c>
    </row>
    <row r="48" spans="1:7" x14ac:dyDescent="0.25">
      <c r="A48" s="20" t="s">
        <v>31</v>
      </c>
      <c r="B48" s="18" t="s">
        <v>42</v>
      </c>
      <c r="C48" s="4">
        <v>21</v>
      </c>
      <c r="D48" s="4">
        <v>0</v>
      </c>
      <c r="E48" s="4">
        <v>0</v>
      </c>
      <c r="F48" s="4">
        <v>0</v>
      </c>
      <c r="G48" s="4">
        <v>0</v>
      </c>
    </row>
    <row r="49" spans="1:7" x14ac:dyDescent="0.25">
      <c r="A49" s="20" t="s">
        <v>32</v>
      </c>
      <c r="B49" s="18" t="s">
        <v>43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</row>
    <row r="50" spans="1:7" x14ac:dyDescent="0.25">
      <c r="A50" s="20" t="s">
        <v>35</v>
      </c>
      <c r="B50" s="18" t="s">
        <v>47</v>
      </c>
      <c r="C50" s="4">
        <v>0</v>
      </c>
      <c r="D50" s="4">
        <v>2655</v>
      </c>
      <c r="E50" s="4">
        <v>2707</v>
      </c>
      <c r="F50" s="4">
        <v>2761</v>
      </c>
      <c r="G50" s="4">
        <v>2816</v>
      </c>
    </row>
    <row r="51" spans="1:7" x14ac:dyDescent="0.25">
      <c r="A51" s="20" t="s">
        <v>33</v>
      </c>
      <c r="B51" s="18" t="s">
        <v>51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</row>
    <row r="52" spans="1:7" x14ac:dyDescent="0.25">
      <c r="A52" s="20" t="s">
        <v>34</v>
      </c>
      <c r="B52" s="18" t="s">
        <v>44</v>
      </c>
      <c r="C52" s="4">
        <v>22239</v>
      </c>
      <c r="D52" s="4">
        <v>46472</v>
      </c>
      <c r="E52" s="4">
        <v>47400</v>
      </c>
      <c r="F52" s="4">
        <v>48349</v>
      </c>
      <c r="G52" s="4">
        <v>49315</v>
      </c>
    </row>
    <row r="53" spans="1:7" x14ac:dyDescent="0.25">
      <c r="A53" s="20" t="s">
        <v>36</v>
      </c>
      <c r="B53" s="18" t="s">
        <v>45</v>
      </c>
      <c r="C53" s="4">
        <v>0</v>
      </c>
      <c r="D53" s="4">
        <v>4645</v>
      </c>
      <c r="E53" s="4">
        <v>4738</v>
      </c>
      <c r="F53" s="4">
        <v>4833</v>
      </c>
      <c r="G53" s="4">
        <v>4929</v>
      </c>
    </row>
    <row r="54" spans="1:7" x14ac:dyDescent="0.25">
      <c r="A54" s="19" t="s">
        <v>50</v>
      </c>
      <c r="B54" s="18" t="s">
        <v>12</v>
      </c>
      <c r="C54" s="4">
        <f>SUM(C55:C62)</f>
        <v>863465</v>
      </c>
      <c r="D54" s="4">
        <f t="shared" ref="D54:G54" si="24">SUM(D55:D62)</f>
        <v>536454</v>
      </c>
      <c r="E54" s="4">
        <f>SUM(E55:E62)</f>
        <v>502051</v>
      </c>
      <c r="F54" s="4">
        <f>SUM(F55:F62)</f>
        <v>189378</v>
      </c>
      <c r="G54" s="4">
        <f t="shared" si="24"/>
        <v>5000</v>
      </c>
    </row>
    <row r="55" spans="1:7" x14ac:dyDescent="0.25">
      <c r="A55" s="20" t="s">
        <v>14</v>
      </c>
      <c r="B55" s="18" t="s">
        <v>41</v>
      </c>
      <c r="C55" s="4">
        <v>450918</v>
      </c>
      <c r="D55" s="4">
        <v>262190</v>
      </c>
      <c r="E55" s="4">
        <v>298514</v>
      </c>
      <c r="F55" s="4">
        <v>127807</v>
      </c>
      <c r="G55" s="4">
        <v>0</v>
      </c>
    </row>
    <row r="56" spans="1:7" x14ac:dyDescent="0.25">
      <c r="A56" s="20" t="s">
        <v>30</v>
      </c>
      <c r="B56" s="18" t="s">
        <v>40</v>
      </c>
      <c r="C56" s="4">
        <v>289172</v>
      </c>
      <c r="D56" s="4">
        <v>244614</v>
      </c>
      <c r="E56" s="4">
        <v>167758</v>
      </c>
      <c r="F56" s="4">
        <v>59721</v>
      </c>
      <c r="G56" s="4">
        <v>5000</v>
      </c>
    </row>
    <row r="57" spans="1:7" x14ac:dyDescent="0.25">
      <c r="A57" s="20" t="s">
        <v>31</v>
      </c>
      <c r="B57" s="18" t="s">
        <v>42</v>
      </c>
      <c r="C57" s="4">
        <v>986</v>
      </c>
      <c r="D57" s="4">
        <v>0</v>
      </c>
      <c r="E57" s="4">
        <v>0</v>
      </c>
      <c r="F57" s="4">
        <v>0</v>
      </c>
      <c r="G57" s="4">
        <v>0</v>
      </c>
    </row>
    <row r="58" spans="1:7" x14ac:dyDescent="0.25">
      <c r="A58" s="20" t="s">
        <v>37</v>
      </c>
      <c r="B58" s="18" t="s">
        <v>46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</row>
    <row r="59" spans="1:7" x14ac:dyDescent="0.25">
      <c r="A59" s="20" t="s">
        <v>32</v>
      </c>
      <c r="B59" s="18" t="s">
        <v>43</v>
      </c>
      <c r="C59" s="4">
        <v>12889</v>
      </c>
      <c r="D59" s="4">
        <v>6291</v>
      </c>
      <c r="E59" s="4">
        <v>2779</v>
      </c>
      <c r="F59" s="4">
        <v>1850</v>
      </c>
      <c r="G59" s="4">
        <v>0</v>
      </c>
    </row>
    <row r="60" spans="1:7" x14ac:dyDescent="0.25">
      <c r="A60" s="20" t="s">
        <v>33</v>
      </c>
      <c r="B60" s="18" t="s">
        <v>51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</row>
    <row r="61" spans="1:7" x14ac:dyDescent="0.25">
      <c r="A61" s="20" t="s">
        <v>34</v>
      </c>
      <c r="B61" s="18" t="s">
        <v>44</v>
      </c>
      <c r="C61" s="4">
        <v>109500</v>
      </c>
      <c r="D61" s="4">
        <v>23359</v>
      </c>
      <c r="E61" s="4">
        <v>33000</v>
      </c>
      <c r="F61" s="4">
        <v>0</v>
      </c>
      <c r="G61" s="4">
        <v>0</v>
      </c>
    </row>
    <row r="62" spans="1:7" x14ac:dyDescent="0.25">
      <c r="A62" s="20" t="s">
        <v>36</v>
      </c>
      <c r="B62" s="18" t="s">
        <v>45</v>
      </c>
      <c r="C62" s="4">
        <v>0</v>
      </c>
      <c r="D62" s="4">
        <v>0</v>
      </c>
      <c r="E62" s="4"/>
      <c r="F62" s="4">
        <v>0</v>
      </c>
      <c r="G62" s="4">
        <v>0</v>
      </c>
    </row>
    <row r="63" spans="1:7" x14ac:dyDescent="0.25">
      <c r="A63" s="19" t="s">
        <v>57</v>
      </c>
      <c r="B63" s="18" t="s">
        <v>13</v>
      </c>
      <c r="C63" s="4">
        <f>SUM(C64:C67)</f>
        <v>10430</v>
      </c>
      <c r="D63" s="4">
        <f t="shared" ref="D63:G63" si="25">SUM(D64:D67)</f>
        <v>0</v>
      </c>
      <c r="E63" s="4">
        <f t="shared" si="25"/>
        <v>1724</v>
      </c>
      <c r="F63" s="4">
        <f t="shared" si="25"/>
        <v>1724</v>
      </c>
      <c r="G63" s="4">
        <f t="shared" si="25"/>
        <v>1724</v>
      </c>
    </row>
    <row r="64" spans="1:7" x14ac:dyDescent="0.25">
      <c r="A64" s="20" t="s">
        <v>14</v>
      </c>
      <c r="B64" s="18" t="s">
        <v>41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</row>
    <row r="65" spans="1:7" x14ac:dyDescent="0.25">
      <c r="A65" s="20" t="s">
        <v>30</v>
      </c>
      <c r="B65" s="18" t="s">
        <v>40</v>
      </c>
      <c r="C65" s="4">
        <v>4423</v>
      </c>
      <c r="D65" s="4">
        <v>0</v>
      </c>
      <c r="E65" s="4">
        <v>1724</v>
      </c>
      <c r="F65" s="4">
        <v>1724</v>
      </c>
      <c r="G65" s="4">
        <v>1724</v>
      </c>
    </row>
    <row r="66" spans="1:7" x14ac:dyDescent="0.25">
      <c r="A66" s="20" t="s">
        <v>31</v>
      </c>
      <c r="B66" s="18" t="s">
        <v>42</v>
      </c>
      <c r="C66" s="4">
        <v>7</v>
      </c>
      <c r="D66" s="4">
        <v>0</v>
      </c>
      <c r="E66" s="4">
        <v>0</v>
      </c>
      <c r="F66" s="4">
        <v>0</v>
      </c>
      <c r="G66" s="4">
        <v>0</v>
      </c>
    </row>
    <row r="67" spans="1:7" x14ac:dyDescent="0.25">
      <c r="A67" s="20" t="s">
        <v>34</v>
      </c>
      <c r="B67" s="18" t="s">
        <v>44</v>
      </c>
      <c r="C67" s="4">
        <v>6000</v>
      </c>
      <c r="D67" s="4">
        <v>0</v>
      </c>
      <c r="E67" s="4">
        <v>0</v>
      </c>
      <c r="F67" s="4">
        <v>0</v>
      </c>
      <c r="G67" s="4">
        <v>0</v>
      </c>
    </row>
    <row r="68" spans="1:7" x14ac:dyDescent="0.25">
      <c r="A68" s="19" t="s">
        <v>58</v>
      </c>
      <c r="B68" s="18" t="s">
        <v>59</v>
      </c>
      <c r="C68" s="4">
        <f>SUM(C69:C71)</f>
        <v>0</v>
      </c>
      <c r="D68" s="4">
        <f t="shared" ref="D68:G68" si="26">SUM(D69:D71)</f>
        <v>332</v>
      </c>
      <c r="E68" s="4">
        <f t="shared" si="26"/>
        <v>265</v>
      </c>
      <c r="F68" s="4">
        <f t="shared" si="26"/>
        <v>199</v>
      </c>
      <c r="G68" s="4">
        <f t="shared" si="26"/>
        <v>149</v>
      </c>
    </row>
    <row r="69" spans="1:7" x14ac:dyDescent="0.25">
      <c r="A69" s="20" t="s">
        <v>30</v>
      </c>
      <c r="B69" s="18" t="s">
        <v>40</v>
      </c>
      <c r="C69" s="4">
        <v>0</v>
      </c>
      <c r="D69" s="4">
        <v>332</v>
      </c>
      <c r="E69" s="4">
        <v>265</v>
      </c>
      <c r="F69" s="4">
        <v>199</v>
      </c>
      <c r="G69" s="4">
        <v>149</v>
      </c>
    </row>
    <row r="70" spans="1:7" x14ac:dyDescent="0.25">
      <c r="A70" s="20" t="s">
        <v>34</v>
      </c>
      <c r="B70" s="18" t="s">
        <v>44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</row>
    <row r="71" spans="1:7" x14ac:dyDescent="0.25">
      <c r="A71" s="20" t="s">
        <v>36</v>
      </c>
      <c r="B71" s="18" t="s">
        <v>45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</row>
    <row r="72" spans="1:7" x14ac:dyDescent="0.25">
      <c r="A72" s="1" t="s">
        <v>16</v>
      </c>
      <c r="B72" s="2" t="s">
        <v>17</v>
      </c>
      <c r="C72" s="4">
        <f>C73+C84+C94</f>
        <v>465153.2</v>
      </c>
      <c r="D72" s="4">
        <f>D73+D84+D94</f>
        <v>209116</v>
      </c>
      <c r="E72" s="4">
        <f t="shared" ref="E72" si="27">E73+E84+E94</f>
        <v>162408</v>
      </c>
      <c r="F72" s="4">
        <f>F73+F84+F94</f>
        <v>36850</v>
      </c>
      <c r="G72" s="4">
        <f>G73+G84+G94</f>
        <v>6000</v>
      </c>
    </row>
    <row r="73" spans="1:7" x14ac:dyDescent="0.25">
      <c r="A73" s="3" t="s">
        <v>10</v>
      </c>
      <c r="B73" s="2" t="s">
        <v>11</v>
      </c>
      <c r="C73" s="4">
        <f>SUM(C74:C83)</f>
        <v>54657.2</v>
      </c>
      <c r="D73" s="4">
        <f t="shared" ref="D73:G73" si="28">SUM(D74:D83)</f>
        <v>63748</v>
      </c>
      <c r="E73" s="4">
        <f t="shared" si="28"/>
        <v>83684</v>
      </c>
      <c r="F73" s="4">
        <f t="shared" si="28"/>
        <v>14250</v>
      </c>
      <c r="G73" s="4">
        <f t="shared" si="28"/>
        <v>0</v>
      </c>
    </row>
    <row r="74" spans="1:7" x14ac:dyDescent="0.25">
      <c r="A74" s="8" t="s">
        <v>14</v>
      </c>
      <c r="B74" s="2" t="s">
        <v>41</v>
      </c>
      <c r="C74" s="4">
        <v>18970.2</v>
      </c>
      <c r="D74" s="4">
        <v>21041</v>
      </c>
      <c r="E74" s="4">
        <v>21784</v>
      </c>
      <c r="F74" s="4">
        <v>0</v>
      </c>
      <c r="G74" s="4">
        <v>0</v>
      </c>
    </row>
    <row r="75" spans="1:7" x14ac:dyDescent="0.25">
      <c r="A75" s="8" t="s">
        <v>30</v>
      </c>
      <c r="B75" s="2" t="s">
        <v>40</v>
      </c>
      <c r="C75" s="4">
        <v>29146</v>
      </c>
      <c r="D75" s="4">
        <v>32417</v>
      </c>
      <c r="E75" s="4">
        <v>61650</v>
      </c>
      <c r="F75" s="4">
        <v>14000</v>
      </c>
      <c r="G75" s="4">
        <v>0</v>
      </c>
    </row>
    <row r="76" spans="1:7" x14ac:dyDescent="0.25">
      <c r="A76" s="8" t="s">
        <v>31</v>
      </c>
      <c r="B76" s="2" t="s">
        <v>42</v>
      </c>
      <c r="C76" s="4">
        <v>1193</v>
      </c>
      <c r="D76" s="4">
        <v>560</v>
      </c>
      <c r="E76" s="4">
        <v>0</v>
      </c>
      <c r="F76" s="4">
        <v>0</v>
      </c>
      <c r="G76" s="4">
        <v>0</v>
      </c>
    </row>
    <row r="77" spans="1:7" x14ac:dyDescent="0.25">
      <c r="A77" s="8" t="s">
        <v>38</v>
      </c>
      <c r="B77" s="2" t="s">
        <v>48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</row>
    <row r="78" spans="1:7" x14ac:dyDescent="0.25">
      <c r="A78" s="8" t="s">
        <v>37</v>
      </c>
      <c r="B78" s="2" t="s">
        <v>46</v>
      </c>
      <c r="C78" s="4">
        <v>98</v>
      </c>
      <c r="D78" s="4">
        <v>0</v>
      </c>
      <c r="E78" s="4">
        <v>0</v>
      </c>
      <c r="F78" s="4">
        <v>0</v>
      </c>
      <c r="G78" s="4">
        <v>0</v>
      </c>
    </row>
    <row r="79" spans="1:7" x14ac:dyDescent="0.25">
      <c r="A79" s="8" t="s">
        <v>32</v>
      </c>
      <c r="B79" s="2" t="s">
        <v>43</v>
      </c>
      <c r="C79" s="4">
        <v>465</v>
      </c>
      <c r="D79" s="4">
        <v>0</v>
      </c>
      <c r="E79" s="4">
        <v>250</v>
      </c>
      <c r="F79" s="4">
        <v>250</v>
      </c>
      <c r="G79" s="4">
        <v>0</v>
      </c>
    </row>
    <row r="80" spans="1:7" x14ac:dyDescent="0.25">
      <c r="A80" s="8" t="s">
        <v>35</v>
      </c>
      <c r="B80" s="2" t="s">
        <v>47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</row>
    <row r="81" spans="1:193" x14ac:dyDescent="0.25">
      <c r="A81" s="8" t="s">
        <v>33</v>
      </c>
      <c r="B81" s="2" t="s">
        <v>51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</row>
    <row r="82" spans="1:193" x14ac:dyDescent="0.25">
      <c r="A82" s="8" t="s">
        <v>34</v>
      </c>
      <c r="B82" s="2" t="s">
        <v>44</v>
      </c>
      <c r="C82" s="4">
        <v>4785</v>
      </c>
      <c r="D82" s="4">
        <v>9730</v>
      </c>
      <c r="E82" s="4">
        <v>0</v>
      </c>
      <c r="F82" s="4">
        <v>0</v>
      </c>
      <c r="G82" s="4">
        <v>0</v>
      </c>
    </row>
    <row r="83" spans="1:193" x14ac:dyDescent="0.25">
      <c r="A83" s="8" t="s">
        <v>36</v>
      </c>
      <c r="B83" s="2" t="s">
        <v>45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</row>
    <row r="84" spans="1:193" s="23" customFormat="1" x14ac:dyDescent="0.25">
      <c r="A84" s="19" t="s">
        <v>50</v>
      </c>
      <c r="B84" s="18" t="s">
        <v>12</v>
      </c>
      <c r="C84" s="21">
        <f>SUM(C85:C93)</f>
        <v>287004</v>
      </c>
      <c r="D84" s="21">
        <f t="shared" ref="D84:F84" si="29">SUM(D85:D93)</f>
        <v>69728</v>
      </c>
      <c r="E84" s="21">
        <f>SUM(E85:E93)</f>
        <v>78724</v>
      </c>
      <c r="F84" s="21">
        <f t="shared" si="29"/>
        <v>22600</v>
      </c>
      <c r="G84" s="21">
        <f>SUM(G85:G93)</f>
        <v>6000</v>
      </c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  <c r="ED84" s="7"/>
      <c r="EE84" s="7"/>
      <c r="EF84" s="7"/>
      <c r="EG84" s="7"/>
      <c r="EH84" s="7"/>
      <c r="EI84" s="7"/>
      <c r="EJ84" s="7"/>
      <c r="EK84" s="7"/>
      <c r="EL84" s="7"/>
      <c r="EM84" s="7"/>
      <c r="EN84" s="7"/>
      <c r="EO84" s="7"/>
      <c r="EP84" s="7"/>
      <c r="EQ84" s="7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B84" s="7"/>
      <c r="GC84" s="7"/>
      <c r="GD84" s="7"/>
      <c r="GE84" s="7"/>
      <c r="GF84" s="7"/>
      <c r="GG84" s="7"/>
      <c r="GH84" s="7"/>
      <c r="GI84" s="7"/>
      <c r="GJ84" s="7"/>
      <c r="GK84" s="7"/>
    </row>
    <row r="85" spans="1:193" x14ac:dyDescent="0.25">
      <c r="A85" s="8" t="s">
        <v>14</v>
      </c>
      <c r="B85" s="2" t="s">
        <v>41</v>
      </c>
      <c r="C85" s="4">
        <v>87112</v>
      </c>
      <c r="D85" s="4">
        <v>7813</v>
      </c>
      <c r="E85" s="4">
        <v>2986</v>
      </c>
      <c r="F85" s="4">
        <v>0</v>
      </c>
      <c r="G85" s="4">
        <v>0</v>
      </c>
      <c r="H85" s="22"/>
    </row>
    <row r="86" spans="1:193" x14ac:dyDescent="0.25">
      <c r="A86" s="8" t="s">
        <v>30</v>
      </c>
      <c r="B86" s="2" t="s">
        <v>40</v>
      </c>
      <c r="C86" s="4">
        <v>55948</v>
      </c>
      <c r="D86" s="4">
        <v>9841</v>
      </c>
      <c r="E86" s="4">
        <v>23516</v>
      </c>
      <c r="F86" s="4">
        <v>22600</v>
      </c>
      <c r="G86" s="4">
        <v>6000</v>
      </c>
    </row>
    <row r="87" spans="1:193" x14ac:dyDescent="0.25">
      <c r="A87" s="8" t="s">
        <v>31</v>
      </c>
      <c r="B87" s="2" t="s">
        <v>42</v>
      </c>
      <c r="C87" s="4">
        <v>463</v>
      </c>
      <c r="D87" s="4">
        <v>0</v>
      </c>
      <c r="E87" s="4">
        <v>0</v>
      </c>
      <c r="F87" s="4">
        <v>0</v>
      </c>
      <c r="G87" s="4">
        <v>0</v>
      </c>
    </row>
    <row r="88" spans="1:193" x14ac:dyDescent="0.25">
      <c r="A88" s="8" t="s">
        <v>37</v>
      </c>
      <c r="B88" s="2" t="s">
        <v>46</v>
      </c>
      <c r="C88" s="4">
        <v>42592</v>
      </c>
      <c r="D88" s="4">
        <v>47544</v>
      </c>
      <c r="E88" s="4">
        <v>4726</v>
      </c>
      <c r="F88" s="4">
        <v>0</v>
      </c>
      <c r="G88" s="4">
        <v>0</v>
      </c>
    </row>
    <row r="89" spans="1:193" x14ac:dyDescent="0.25">
      <c r="A89" s="8" t="s">
        <v>32</v>
      </c>
      <c r="B89" s="2" t="s">
        <v>43</v>
      </c>
      <c r="C89" s="4">
        <v>664</v>
      </c>
      <c r="D89" s="4">
        <v>0</v>
      </c>
      <c r="E89" s="4">
        <v>0</v>
      </c>
      <c r="F89" s="4">
        <v>0</v>
      </c>
      <c r="G89" s="4">
        <v>0</v>
      </c>
    </row>
    <row r="90" spans="1:193" x14ac:dyDescent="0.25">
      <c r="A90" s="8" t="s">
        <v>35</v>
      </c>
      <c r="B90" s="2" t="s">
        <v>47</v>
      </c>
      <c r="C90" s="4">
        <v>18617</v>
      </c>
      <c r="D90" s="4">
        <v>0</v>
      </c>
      <c r="E90" s="4">
        <v>13896</v>
      </c>
      <c r="F90" s="4">
        <v>0</v>
      </c>
      <c r="G90" s="4">
        <v>0</v>
      </c>
    </row>
    <row r="91" spans="1:193" x14ac:dyDescent="0.25">
      <c r="A91" s="8" t="s">
        <v>33</v>
      </c>
      <c r="B91" s="2" t="s">
        <v>51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</row>
    <row r="92" spans="1:193" x14ac:dyDescent="0.25">
      <c r="A92" s="8" t="s">
        <v>34</v>
      </c>
      <c r="B92" s="2" t="s">
        <v>44</v>
      </c>
      <c r="C92" s="4">
        <v>81608</v>
      </c>
      <c r="D92" s="4">
        <v>4530</v>
      </c>
      <c r="E92" s="4">
        <v>33600</v>
      </c>
      <c r="F92" s="4">
        <v>0</v>
      </c>
      <c r="G92" s="4">
        <v>0</v>
      </c>
    </row>
    <row r="93" spans="1:193" x14ac:dyDescent="0.25">
      <c r="A93" s="8" t="s">
        <v>36</v>
      </c>
      <c r="B93" s="2" t="s">
        <v>45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</row>
    <row r="94" spans="1:193" x14ac:dyDescent="0.25">
      <c r="A94" s="3" t="s">
        <v>57</v>
      </c>
      <c r="B94" s="2" t="s">
        <v>13</v>
      </c>
      <c r="C94" s="4">
        <f>SUM(C95:C100)</f>
        <v>123492</v>
      </c>
      <c r="D94" s="4">
        <f t="shared" ref="D94:F94" si="30">SUM(D95:D100)</f>
        <v>75640</v>
      </c>
      <c r="E94" s="4">
        <f t="shared" si="30"/>
        <v>0</v>
      </c>
      <c r="F94" s="4">
        <f t="shared" si="30"/>
        <v>0</v>
      </c>
      <c r="G94" s="4">
        <f>SUM(G95:G100)</f>
        <v>0</v>
      </c>
    </row>
    <row r="95" spans="1:193" x14ac:dyDescent="0.25">
      <c r="A95" s="8" t="s">
        <v>14</v>
      </c>
      <c r="B95" s="2" t="s">
        <v>41</v>
      </c>
      <c r="C95" s="4">
        <v>64264</v>
      </c>
      <c r="D95" s="4">
        <v>28257</v>
      </c>
      <c r="E95" s="4">
        <v>0</v>
      </c>
      <c r="F95" s="4">
        <f t="shared" ref="F95:G95" si="31">SUM(F96:F101)</f>
        <v>0</v>
      </c>
      <c r="G95" s="4">
        <f t="shared" si="31"/>
        <v>0</v>
      </c>
    </row>
    <row r="96" spans="1:193" x14ac:dyDescent="0.25">
      <c r="A96" s="8" t="s">
        <v>30</v>
      </c>
      <c r="B96" s="2" t="s">
        <v>40</v>
      </c>
      <c r="C96" s="4">
        <v>45787</v>
      </c>
      <c r="D96" s="4">
        <v>45127</v>
      </c>
      <c r="E96" s="4">
        <v>0</v>
      </c>
      <c r="F96" s="4">
        <f t="shared" ref="F96:G96" si="32">SUM(F97:F102)</f>
        <v>0</v>
      </c>
      <c r="G96" s="4">
        <f t="shared" si="32"/>
        <v>0</v>
      </c>
    </row>
    <row r="97" spans="1:7" x14ac:dyDescent="0.25">
      <c r="A97" s="8" t="s">
        <v>31</v>
      </c>
      <c r="B97" s="2" t="s">
        <v>42</v>
      </c>
      <c r="C97" s="4">
        <v>453</v>
      </c>
      <c r="D97" s="4">
        <v>265</v>
      </c>
      <c r="E97" s="4">
        <v>0</v>
      </c>
      <c r="F97" s="4">
        <f t="shared" ref="F97:G97" si="33">SUM(F98:F103)</f>
        <v>0</v>
      </c>
      <c r="G97" s="4">
        <f t="shared" si="33"/>
        <v>0</v>
      </c>
    </row>
    <row r="98" spans="1:7" x14ac:dyDescent="0.25">
      <c r="A98" s="8" t="s">
        <v>33</v>
      </c>
      <c r="B98" s="2" t="s">
        <v>51</v>
      </c>
      <c r="C98" s="4">
        <v>0</v>
      </c>
      <c r="D98" s="4">
        <v>0</v>
      </c>
      <c r="E98" s="4">
        <v>0</v>
      </c>
      <c r="F98" s="4">
        <f t="shared" ref="F98:G98" si="34">SUM(F99:F104)</f>
        <v>0</v>
      </c>
      <c r="G98" s="4">
        <f t="shared" si="34"/>
        <v>0</v>
      </c>
    </row>
    <row r="99" spans="1:7" x14ac:dyDescent="0.25">
      <c r="A99" s="8" t="s">
        <v>34</v>
      </c>
      <c r="B99" s="2" t="s">
        <v>44</v>
      </c>
      <c r="C99" s="4">
        <v>12988</v>
      </c>
      <c r="D99" s="4">
        <v>1991</v>
      </c>
      <c r="E99" s="4">
        <v>0</v>
      </c>
      <c r="F99" s="4">
        <f t="shared" ref="F99:G99" si="35">SUM(F100:F105)</f>
        <v>0</v>
      </c>
      <c r="G99" s="4">
        <f t="shared" si="35"/>
        <v>0</v>
      </c>
    </row>
    <row r="100" spans="1:7" x14ac:dyDescent="0.25">
      <c r="A100" s="8" t="s">
        <v>36</v>
      </c>
      <c r="B100" s="2" t="s">
        <v>45</v>
      </c>
      <c r="C100" s="4">
        <v>0</v>
      </c>
      <c r="D100" s="4">
        <v>0</v>
      </c>
      <c r="E100" s="4">
        <v>0</v>
      </c>
      <c r="F100" s="4">
        <f t="shared" ref="F100:G100" si="36">SUM(F101:F106)</f>
        <v>0</v>
      </c>
      <c r="G100" s="4">
        <f t="shared" si="36"/>
        <v>0</v>
      </c>
    </row>
    <row r="101" spans="1:7" x14ac:dyDescent="0.25">
      <c r="A101" s="1" t="s">
        <v>21</v>
      </c>
      <c r="B101" s="2" t="s">
        <v>22</v>
      </c>
      <c r="C101" s="4">
        <f>C102</f>
        <v>360350</v>
      </c>
      <c r="D101" s="4">
        <f t="shared" ref="D101:G101" si="37">D102</f>
        <v>424265</v>
      </c>
      <c r="E101" s="4">
        <f>E102+E108</f>
        <v>91409</v>
      </c>
      <c r="F101" s="4">
        <f t="shared" si="37"/>
        <v>0</v>
      </c>
      <c r="G101" s="4">
        <f t="shared" si="37"/>
        <v>0</v>
      </c>
    </row>
    <row r="102" spans="1:7" x14ac:dyDescent="0.25">
      <c r="A102" s="3" t="s">
        <v>53</v>
      </c>
      <c r="B102" s="2" t="s">
        <v>54</v>
      </c>
      <c r="C102" s="4">
        <f>SUM(C103:C107)</f>
        <v>360350</v>
      </c>
      <c r="D102" s="4">
        <f t="shared" ref="D102:G102" si="38">SUM(D103:D107)</f>
        <v>424265</v>
      </c>
      <c r="E102" s="4">
        <f>SUM(E103:E107)</f>
        <v>77698</v>
      </c>
      <c r="F102" s="4">
        <f t="shared" si="38"/>
        <v>0</v>
      </c>
      <c r="G102" s="4">
        <f t="shared" si="38"/>
        <v>0</v>
      </c>
    </row>
    <row r="103" spans="1:7" x14ac:dyDescent="0.25">
      <c r="A103" s="8" t="s">
        <v>14</v>
      </c>
      <c r="B103" s="2" t="s">
        <v>41</v>
      </c>
      <c r="C103" s="4">
        <v>108968</v>
      </c>
      <c r="D103" s="4">
        <v>115381</v>
      </c>
      <c r="E103" s="4">
        <v>0</v>
      </c>
      <c r="F103" s="4">
        <f>SUM(F104:F111)</f>
        <v>0</v>
      </c>
      <c r="G103" s="4">
        <f>SUM(G104:G111)</f>
        <v>0</v>
      </c>
    </row>
    <row r="104" spans="1:7" x14ac:dyDescent="0.25">
      <c r="A104" s="8" t="s">
        <v>30</v>
      </c>
      <c r="B104" s="2" t="s">
        <v>40</v>
      </c>
      <c r="C104" s="4">
        <v>149320</v>
      </c>
      <c r="D104" s="4">
        <v>308884</v>
      </c>
      <c r="E104" s="4">
        <v>67698</v>
      </c>
      <c r="F104" s="4">
        <f>SUM(F105:F112)</f>
        <v>0</v>
      </c>
      <c r="G104" s="4">
        <f>SUM(G105:G112)</f>
        <v>0</v>
      </c>
    </row>
    <row r="105" spans="1:7" x14ac:dyDescent="0.25">
      <c r="A105" s="8">
        <v>34</v>
      </c>
      <c r="B105" s="2" t="s">
        <v>42</v>
      </c>
      <c r="C105" s="4">
        <v>367</v>
      </c>
      <c r="D105" s="4">
        <v>0</v>
      </c>
      <c r="E105" s="4">
        <v>0</v>
      </c>
      <c r="F105" s="4">
        <f>SUM(F106:F113)</f>
        <v>0</v>
      </c>
      <c r="G105" s="4">
        <f>SUM(G106:G113)</f>
        <v>0</v>
      </c>
    </row>
    <row r="106" spans="1:7" x14ac:dyDescent="0.25">
      <c r="A106" s="8" t="s">
        <v>35</v>
      </c>
      <c r="B106" s="2" t="s">
        <v>47</v>
      </c>
      <c r="C106" s="4">
        <v>10814</v>
      </c>
      <c r="D106" s="4">
        <v>0</v>
      </c>
      <c r="E106" s="4">
        <v>0</v>
      </c>
      <c r="F106" s="4">
        <f>SUM(F107:F114)</f>
        <v>0</v>
      </c>
      <c r="G106" s="4">
        <f>SUM(G107:G114)</f>
        <v>0</v>
      </c>
    </row>
    <row r="107" spans="1:7" x14ac:dyDescent="0.25">
      <c r="A107" s="8" t="s">
        <v>34</v>
      </c>
      <c r="B107" s="2" t="s">
        <v>44</v>
      </c>
      <c r="C107" s="4">
        <v>90881</v>
      </c>
      <c r="D107" s="4">
        <v>0</v>
      </c>
      <c r="E107" s="4">
        <v>10000</v>
      </c>
      <c r="F107" s="4">
        <f>SUM(F111:F115)</f>
        <v>0</v>
      </c>
      <c r="G107" s="4">
        <f>SUM(G111:G115)</f>
        <v>0</v>
      </c>
    </row>
    <row r="108" spans="1:7" x14ac:dyDescent="0.25">
      <c r="A108" s="3">
        <v>12</v>
      </c>
      <c r="B108" s="2" t="s">
        <v>3</v>
      </c>
      <c r="C108" s="4">
        <v>0</v>
      </c>
      <c r="D108" s="4">
        <v>0</v>
      </c>
      <c r="E108" s="4">
        <f>E109+E110</f>
        <v>13711</v>
      </c>
      <c r="F108" s="4">
        <v>0</v>
      </c>
      <c r="G108" s="4">
        <v>0</v>
      </c>
    </row>
    <row r="109" spans="1:7" x14ac:dyDescent="0.25">
      <c r="A109" s="8" t="s">
        <v>14</v>
      </c>
      <c r="B109" s="2" t="s">
        <v>41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</row>
    <row r="110" spans="1:7" x14ac:dyDescent="0.25">
      <c r="A110" s="8" t="s">
        <v>30</v>
      </c>
      <c r="B110" s="2" t="s">
        <v>40</v>
      </c>
      <c r="C110" s="4">
        <v>0</v>
      </c>
      <c r="D110" s="4">
        <v>0</v>
      </c>
      <c r="E110" s="4">
        <v>13711</v>
      </c>
      <c r="F110" s="4">
        <v>0</v>
      </c>
      <c r="G110" s="4">
        <v>0</v>
      </c>
    </row>
    <row r="111" spans="1:7" x14ac:dyDescent="0.25">
      <c r="A111" s="17" t="s">
        <v>23</v>
      </c>
      <c r="B111" s="18" t="s">
        <v>24</v>
      </c>
      <c r="C111" s="4">
        <f>C112+C118</f>
        <v>280966</v>
      </c>
      <c r="D111" s="4">
        <f t="shared" ref="D111:G111" si="39">D112+D118</f>
        <v>0</v>
      </c>
      <c r="E111" s="4">
        <f t="shared" si="39"/>
        <v>0</v>
      </c>
      <c r="F111" s="4">
        <f t="shared" si="39"/>
        <v>0</v>
      </c>
      <c r="G111" s="4">
        <f t="shared" si="39"/>
        <v>0</v>
      </c>
    </row>
    <row r="112" spans="1:7" x14ac:dyDescent="0.25">
      <c r="A112" s="19" t="s">
        <v>49</v>
      </c>
      <c r="B112" s="18" t="s">
        <v>3</v>
      </c>
      <c r="C112" s="4">
        <f>SUM(C113:C117)</f>
        <v>26366</v>
      </c>
      <c r="D112" s="4">
        <f t="shared" ref="D112:G112" si="40">SUM(D113:D117)</f>
        <v>0</v>
      </c>
      <c r="E112" s="4">
        <f t="shared" si="40"/>
        <v>0</v>
      </c>
      <c r="F112" s="4">
        <f t="shared" si="40"/>
        <v>0</v>
      </c>
      <c r="G112" s="4">
        <f t="shared" si="40"/>
        <v>0</v>
      </c>
    </row>
    <row r="113" spans="1:7" x14ac:dyDescent="0.25">
      <c r="A113" s="20" t="s">
        <v>14</v>
      </c>
      <c r="B113" s="18" t="s">
        <v>41</v>
      </c>
      <c r="C113" s="4">
        <v>11233</v>
      </c>
      <c r="D113" s="4">
        <v>0</v>
      </c>
      <c r="E113" s="4">
        <f t="shared" ref="E113:G113" si="41">SUM(E114:E118)</f>
        <v>0</v>
      </c>
      <c r="F113" s="4">
        <f t="shared" si="41"/>
        <v>0</v>
      </c>
      <c r="G113" s="4">
        <f t="shared" si="41"/>
        <v>0</v>
      </c>
    </row>
    <row r="114" spans="1:7" x14ac:dyDescent="0.25">
      <c r="A114" s="20" t="s">
        <v>30</v>
      </c>
      <c r="B114" s="18" t="s">
        <v>40</v>
      </c>
      <c r="C114" s="4">
        <v>204</v>
      </c>
      <c r="D114" s="4">
        <v>0</v>
      </c>
      <c r="E114" s="4">
        <f t="shared" ref="E114:G114" si="42">SUM(E115:E119)</f>
        <v>0</v>
      </c>
      <c r="F114" s="4">
        <f t="shared" si="42"/>
        <v>0</v>
      </c>
      <c r="G114" s="4">
        <f t="shared" si="42"/>
        <v>0</v>
      </c>
    </row>
    <row r="115" spans="1:7" x14ac:dyDescent="0.25">
      <c r="A115" s="20">
        <v>36</v>
      </c>
      <c r="B115" s="2" t="s">
        <v>46</v>
      </c>
      <c r="C115" s="4">
        <v>10995</v>
      </c>
      <c r="D115" s="4">
        <v>0</v>
      </c>
      <c r="E115" s="4">
        <f t="shared" ref="E115:G115" si="43">SUM(E116:E120)</f>
        <v>0</v>
      </c>
      <c r="F115" s="4">
        <f t="shared" si="43"/>
        <v>0</v>
      </c>
      <c r="G115" s="4">
        <f t="shared" si="43"/>
        <v>0</v>
      </c>
    </row>
    <row r="116" spans="1:7" x14ac:dyDescent="0.25">
      <c r="A116" s="20">
        <v>38</v>
      </c>
      <c r="B116" s="2" t="s">
        <v>47</v>
      </c>
      <c r="C116" s="4">
        <v>3934</v>
      </c>
      <c r="D116" s="4">
        <v>0</v>
      </c>
      <c r="E116" s="4">
        <f t="shared" ref="E116:G116" si="44">SUM(E117:E121)</f>
        <v>0</v>
      </c>
      <c r="F116" s="4">
        <f t="shared" si="44"/>
        <v>0</v>
      </c>
      <c r="G116" s="4">
        <f t="shared" si="44"/>
        <v>0</v>
      </c>
    </row>
    <row r="117" spans="1:7" ht="14.25" customHeight="1" x14ac:dyDescent="0.25">
      <c r="A117" s="20" t="s">
        <v>34</v>
      </c>
      <c r="B117" s="18" t="s">
        <v>44</v>
      </c>
      <c r="C117" s="4">
        <v>0</v>
      </c>
      <c r="D117" s="4">
        <v>0</v>
      </c>
      <c r="E117" s="4">
        <f t="shared" ref="E117:G117" si="45">SUM(E118:E122)</f>
        <v>0</v>
      </c>
      <c r="F117" s="4">
        <f t="shared" si="45"/>
        <v>0</v>
      </c>
      <c r="G117" s="4">
        <f t="shared" si="45"/>
        <v>0</v>
      </c>
    </row>
    <row r="118" spans="1:7" x14ac:dyDescent="0.25">
      <c r="A118" s="19" t="s">
        <v>52</v>
      </c>
      <c r="B118" s="18" t="s">
        <v>25</v>
      </c>
      <c r="C118" s="4">
        <f>SUM(C119:C124)</f>
        <v>254600</v>
      </c>
      <c r="D118" s="4">
        <v>0</v>
      </c>
      <c r="E118" s="4">
        <f t="shared" ref="E118:G118" si="46">SUM(E119:E124)</f>
        <v>0</v>
      </c>
      <c r="F118" s="4">
        <f t="shared" si="46"/>
        <v>0</v>
      </c>
      <c r="G118" s="4">
        <f t="shared" si="46"/>
        <v>0</v>
      </c>
    </row>
    <row r="119" spans="1:7" x14ac:dyDescent="0.25">
      <c r="A119" s="20" t="s">
        <v>14</v>
      </c>
      <c r="B119" s="18" t="s">
        <v>41</v>
      </c>
      <c r="C119" s="4">
        <v>82464</v>
      </c>
      <c r="D119" s="4">
        <v>0</v>
      </c>
      <c r="E119" s="4">
        <f t="shared" ref="E119:G119" si="47">SUM(E120:E125)</f>
        <v>0</v>
      </c>
      <c r="F119" s="4">
        <f t="shared" si="47"/>
        <v>0</v>
      </c>
      <c r="G119" s="4">
        <f t="shared" si="47"/>
        <v>0</v>
      </c>
    </row>
    <row r="120" spans="1:7" x14ac:dyDescent="0.25">
      <c r="A120" s="20" t="s">
        <v>30</v>
      </c>
      <c r="B120" s="18" t="s">
        <v>40</v>
      </c>
      <c r="C120" s="4">
        <v>72536</v>
      </c>
      <c r="D120" s="4">
        <v>0</v>
      </c>
      <c r="E120" s="4">
        <f t="shared" ref="E120:G120" si="48">SUM(E121:E126)</f>
        <v>0</v>
      </c>
      <c r="F120" s="4">
        <f t="shared" si="48"/>
        <v>0</v>
      </c>
      <c r="G120" s="4">
        <f t="shared" si="48"/>
        <v>0</v>
      </c>
    </row>
    <row r="121" spans="1:7" x14ac:dyDescent="0.25">
      <c r="A121" s="20">
        <v>34</v>
      </c>
      <c r="B121" s="18" t="s">
        <v>42</v>
      </c>
      <c r="C121" s="4">
        <v>274</v>
      </c>
      <c r="D121" s="4">
        <v>0</v>
      </c>
      <c r="E121" s="4">
        <f t="shared" ref="E121:G121" si="49">SUM(E122:E127)</f>
        <v>0</v>
      </c>
      <c r="F121" s="4">
        <f t="shared" si="49"/>
        <v>0</v>
      </c>
      <c r="G121" s="4">
        <f t="shared" si="49"/>
        <v>0</v>
      </c>
    </row>
    <row r="122" spans="1:7" x14ac:dyDescent="0.25">
      <c r="A122" s="20">
        <v>36</v>
      </c>
      <c r="B122" s="2" t="s">
        <v>46</v>
      </c>
      <c r="C122" s="4">
        <v>65753</v>
      </c>
      <c r="D122" s="4">
        <v>0</v>
      </c>
      <c r="E122" s="4">
        <f t="shared" ref="E122:G122" si="50">SUM(E123:E128)</f>
        <v>0</v>
      </c>
      <c r="F122" s="4">
        <f t="shared" si="50"/>
        <v>0</v>
      </c>
      <c r="G122" s="4">
        <f t="shared" si="50"/>
        <v>0</v>
      </c>
    </row>
    <row r="123" spans="1:7" x14ac:dyDescent="0.25">
      <c r="A123" s="20" t="s">
        <v>35</v>
      </c>
      <c r="B123" s="2" t="s">
        <v>47</v>
      </c>
      <c r="C123" s="4">
        <v>22292</v>
      </c>
      <c r="D123" s="4">
        <v>0</v>
      </c>
      <c r="E123" s="4">
        <f t="shared" ref="E123:G123" si="51">SUM(E124:E129)</f>
        <v>0</v>
      </c>
      <c r="F123" s="4">
        <f t="shared" si="51"/>
        <v>0</v>
      </c>
      <c r="G123" s="4">
        <f t="shared" si="51"/>
        <v>0</v>
      </c>
    </row>
    <row r="124" spans="1:7" x14ac:dyDescent="0.25">
      <c r="A124" s="20" t="s">
        <v>34</v>
      </c>
      <c r="B124" s="18" t="s">
        <v>44</v>
      </c>
      <c r="C124" s="4">
        <v>11281</v>
      </c>
      <c r="D124" s="4">
        <v>0</v>
      </c>
      <c r="E124" s="4">
        <v>0</v>
      </c>
      <c r="F124" s="4">
        <v>0</v>
      </c>
      <c r="G124" s="4">
        <v>0</v>
      </c>
    </row>
    <row r="125" spans="1:7" x14ac:dyDescent="0.25">
      <c r="A125" s="17" t="s">
        <v>26</v>
      </c>
      <c r="B125" s="18" t="s">
        <v>27</v>
      </c>
      <c r="C125" s="4">
        <f>C126</f>
        <v>105340</v>
      </c>
      <c r="D125" s="4">
        <f t="shared" ref="D125:G125" si="52">D126</f>
        <v>0</v>
      </c>
      <c r="E125" s="4">
        <f t="shared" si="52"/>
        <v>0</v>
      </c>
      <c r="F125" s="4">
        <f t="shared" si="52"/>
        <v>0</v>
      </c>
      <c r="G125" s="4">
        <f t="shared" si="52"/>
        <v>0</v>
      </c>
    </row>
    <row r="126" spans="1:7" x14ac:dyDescent="0.25">
      <c r="A126" s="19" t="s">
        <v>68</v>
      </c>
      <c r="B126" s="18" t="s">
        <v>69</v>
      </c>
      <c r="C126" s="4">
        <f>SUM(C127:C129)</f>
        <v>105340</v>
      </c>
      <c r="D126" s="4">
        <f t="shared" ref="D126:G126" si="53">SUM(D127:D129)</f>
        <v>0</v>
      </c>
      <c r="E126" s="4">
        <f t="shared" si="53"/>
        <v>0</v>
      </c>
      <c r="F126" s="4">
        <f t="shared" si="53"/>
        <v>0</v>
      </c>
      <c r="G126" s="4">
        <f t="shared" si="53"/>
        <v>0</v>
      </c>
    </row>
    <row r="127" spans="1:7" x14ac:dyDescent="0.25">
      <c r="A127" s="20" t="s">
        <v>30</v>
      </c>
      <c r="B127" s="18" t="s">
        <v>40</v>
      </c>
      <c r="C127" s="4">
        <v>96740</v>
      </c>
      <c r="D127" s="4">
        <v>0</v>
      </c>
      <c r="E127" s="4">
        <f t="shared" ref="E127:G127" si="54">SUM(E128:E130)</f>
        <v>0</v>
      </c>
      <c r="F127" s="4">
        <f t="shared" si="54"/>
        <v>0</v>
      </c>
      <c r="G127" s="4">
        <f t="shared" si="54"/>
        <v>0</v>
      </c>
    </row>
    <row r="128" spans="1:7" x14ac:dyDescent="0.25">
      <c r="A128" s="20" t="s">
        <v>37</v>
      </c>
      <c r="B128" s="18" t="s">
        <v>46</v>
      </c>
      <c r="C128" s="4">
        <v>0</v>
      </c>
      <c r="D128" s="4">
        <v>0</v>
      </c>
      <c r="E128" s="4">
        <f t="shared" ref="E128:G128" si="55">SUM(E129:E131)</f>
        <v>0</v>
      </c>
      <c r="F128" s="4">
        <f t="shared" si="55"/>
        <v>0</v>
      </c>
      <c r="G128" s="4">
        <f t="shared" si="55"/>
        <v>0</v>
      </c>
    </row>
    <row r="129" spans="1:7" x14ac:dyDescent="0.25">
      <c r="A129" s="20" t="s">
        <v>34</v>
      </c>
      <c r="B129" s="18" t="s">
        <v>44</v>
      </c>
      <c r="C129" s="4">
        <v>8600</v>
      </c>
      <c r="D129" s="4">
        <v>0</v>
      </c>
      <c r="E129" s="4">
        <f t="shared" ref="E129:G129" si="56">SUM(E130:E132)</f>
        <v>0</v>
      </c>
      <c r="F129" s="4">
        <f t="shared" si="56"/>
        <v>0</v>
      </c>
      <c r="G129" s="4">
        <f t="shared" si="56"/>
        <v>0</v>
      </c>
    </row>
  </sheetData>
  <pageMargins left="0.31496062992125984" right="0.31496062992125984" top="0.74803149606299213" bottom="0.74803149606299213" header="0.31496062992125984" footer="0.31496062992125984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PREDLOŽAK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Natasa</cp:lastModifiedBy>
  <cp:lastPrinted>2023-09-29T08:16:30Z</cp:lastPrinted>
  <dcterms:created xsi:type="dcterms:W3CDTF">2022-10-31T10:11:38Z</dcterms:created>
  <dcterms:modified xsi:type="dcterms:W3CDTF">2023-12-08T13:28:03Z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